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4F5D0A79-7CCE-41A6-B290-87DFCFFABAF1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 s="1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 s="1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 s="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 s="1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 s="1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 s="1"/>
  <c r="AA20" i="7"/>
  <c r="AA19" i="7"/>
  <c r="AC19" i="7" s="1"/>
  <c r="AB19" i="7"/>
  <c r="L44" i="7"/>
  <c r="L43" i="7"/>
  <c r="M43" i="7"/>
  <c r="N43" i="7"/>
  <c r="L32" i="7"/>
  <c r="L31" i="7"/>
  <c r="M31" i="7"/>
  <c r="N31" i="7"/>
  <c r="L20" i="7"/>
  <c r="L19" i="7"/>
  <c r="M19" i="7"/>
  <c r="N19" i="7"/>
  <c r="AA28" i="16"/>
  <c r="AB28" i="16"/>
  <c r="AA29" i="16"/>
  <c r="AB29" i="16"/>
  <c r="AA30" i="16"/>
  <c r="AB30" i="16"/>
  <c r="AB27" i="16"/>
  <c r="AA27" i="16"/>
  <c r="AC43" i="15" l="1"/>
  <c r="N19" i="10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Q30" i="11" l="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16" i="10" l="1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<sst xmlns="http://schemas.openxmlformats.org/spreadsheetml/2006/main" count="3300" uniqueCount="40">
  <si>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</si>
  <si>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</si>
  <si>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</si>
  <si>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</si>
  <si>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</si>
  <si>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</si>
  <si>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</si>
  <si>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</si>
  <si>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</si>
  <si>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</si>
  <si>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</si>
  <si>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</si>
  <si>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</si>
  <si>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</si>
  <si>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</si>
  <si>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</si>
  <si>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</si>
  <si>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</si>
  <si>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</si>
  <si>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</si>
  <si>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</si>
  <si>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</si>
  <si>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</si>
  <si>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</si>
  <si>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</si>
  <si>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</si>
  <si>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</si>
  <si>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</si>
  <si>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</si>
  <si>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</si>
  <si>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</si>
  <si>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</si>
  <si>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</si>
  <si>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</si>
  <si>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</si>
  <si>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</si>
  <si>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</si>
  <si>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</si>
  <si>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</si>
  <si>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2020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</si>
</sst>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8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9" xfId="2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7" xfId="3" applyNumberFormat="1" applyFont="1" applyFill="1" applyBorder="1" applyAlignment="1">
      <alignment horizontal="center" vertical="center"/>
    </xf>
    <xf numFmtId="164" fontId="6" fillId="3" borderId="27" xfId="3" applyNumberFormat="1" applyFont="1" applyFill="1" applyBorder="1" applyAlignment="1">
      <alignment horizontal="center" vertical="center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11300210</v>
      </c>
      <c r="C15" s="2"/>
      <c r="D15" s="2">
        <v>2027880</v>
      </c>
      <c r="E15" s="2"/>
      <c r="F15" s="2">
        <v>340560</v>
      </c>
      <c r="G15" s="2"/>
      <c r="H15" s="2">
        <v>8873141.9999999963</v>
      </c>
      <c r="I15" s="2"/>
      <c r="J15" s="2"/>
      <c r="K15" s="2"/>
      <c r="L15" s="1">
        <f>B15+D15+F15+H15+J15</f>
        <v>22541791.999999996</v>
      </c>
      <c r="M15" s="13">
        <f>C15+E15+G15+I15+K15</f>
        <v>0</v>
      </c>
      <c r="N15" s="14">
        <f>L15+M15</f>
        <v>22541791.999999996</v>
      </c>
      <c r="P15" s="3" t="s">
        <v>12</v>
      </c>
      <c r="Q15" s="2">
        <v>1820</v>
      </c>
      <c r="R15" s="2">
        <v>0</v>
      </c>
      <c r="S15" s="2">
        <v>470</v>
      </c>
      <c r="T15" s="2">
        <v>0</v>
      </c>
      <c r="U15" s="2">
        <v>132</v>
      </c>
      <c r="V15" s="2">
        <v>0</v>
      </c>
      <c r="W15" s="2">
        <v>3999</v>
      </c>
      <c r="X15" s="2">
        <v>0</v>
      </c>
      <c r="Y15" s="2">
        <v>0</v>
      </c>
      <c r="Z15" s="2">
        <v>0</v>
      </c>
      <c r="AA15" s="1">
        <f>Q15+S15+U15+W15+Y15</f>
        <v>6421</v>
      </c>
      <c r="AB15" s="13">
        <f>R15+T15+V15+X15+Z15</f>
        <v>0</v>
      </c>
      <c r="AC15" s="14">
        <f>AA15+AB15</f>
        <v>6421</v>
      </c>
      <c r="AE15" s="3" t="s">
        <v>12</v>
      </c>
      <c r="AF15" s="2">
        <f>IFERROR(B15/Q15, "N.A.")</f>
        <v>6208.9065934065939</v>
      </c>
      <c r="AG15" s="2" t="str">
        <f t="shared" ref="AG15:AP19" si="0">IFERROR(C15/R15, "N.A.")</f>
        <v>N.A.</v>
      </c>
      <c r="AH15" s="2">
        <f t="shared" si="0"/>
        <v>4314.6382978723404</v>
      </c>
      <c r="AI15" s="2" t="str">
        <f t="shared" si="0"/>
        <v>N.A.</v>
      </c>
      <c r="AJ15" s="2">
        <f t="shared" si="0"/>
        <v>2580</v>
      </c>
      <c r="AK15" s="2" t="str">
        <f t="shared" si="0"/>
        <v>N.A.</v>
      </c>
      <c r="AL15" s="2">
        <f t="shared" si="0"/>
        <v>2218.8402100525122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3510.6357265223478</v>
      </c>
      <c r="AQ15" s="13" t="str">
        <f t="shared" ref="AQ15" si="1">IFERROR(M15/AB15, "N.A.")</f>
        <v>N.A.</v>
      </c>
      <c r="AR15" s="14">
        <f t="shared" ref="AR15" si="2">IFERROR(N15/AC15, "N.A.")</f>
        <v>3510.6357265223478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0</v>
      </c>
      <c r="M16" s="13">
        <f t="shared" ref="M16:M18" si="4">C16+E16+G16+I16+K16</f>
        <v>0</v>
      </c>
      <c r="N16" s="14">
        <f t="shared" ref="N16:N18" si="5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0</v>
      </c>
      <c r="AB16" s="13">
        <f t="shared" ref="AB16:AB18" si="7">R16+T16+V16+X16+Z16</f>
        <v>0</v>
      </c>
      <c r="AC16" s="14">
        <f t="shared" ref="AC16:AC18" si="8">AA16+AB16</f>
        <v>0</v>
      </c>
      <c r="AE16" s="3" t="s">
        <v>13</v>
      </c>
      <c r="AF16" s="2" t="str">
        <f t="shared" ref="AF16:AF19" si="9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ref="AP16:AP18" si="10">IFERROR(L16/AA16, "N.A.")</f>
        <v>N.A.</v>
      </c>
      <c r="AQ16" s="13" t="str">
        <f t="shared" ref="AQ16:AQ18" si="11">IFERROR(M16/AB16, "N.A.")</f>
        <v>N.A.</v>
      </c>
      <c r="AR16" s="14" t="str">
        <f t="shared" ref="AR16:AR18" si="12">IFERROR(N16/AC16, "N.A.")</f>
        <v>N.A.</v>
      </c>
    </row>
    <row r="17" spans="1:44" ht="15" customHeight="1" thickBot="1" x14ac:dyDescent="0.3">
      <c r="A17" s="3" t="s">
        <v>14</v>
      </c>
      <c r="B17" s="2">
        <v>32844044.000000004</v>
      </c>
      <c r="C17" s="2">
        <v>99281199.99999997</v>
      </c>
      <c r="D17" s="2">
        <v>3470239.9999999995</v>
      </c>
      <c r="E17" s="2">
        <v>10399800</v>
      </c>
      <c r="F17" s="2"/>
      <c r="G17" s="2">
        <v>10733600</v>
      </c>
      <c r="H17" s="2"/>
      <c r="I17" s="2">
        <v>18793249.999999996</v>
      </c>
      <c r="J17" s="2">
        <v>0</v>
      </c>
      <c r="K17" s="2"/>
      <c r="L17" s="1">
        <f t="shared" si="3"/>
        <v>36314284</v>
      </c>
      <c r="M17" s="13">
        <f t="shared" si="4"/>
        <v>139207849.99999997</v>
      </c>
      <c r="N17" s="14">
        <f t="shared" si="5"/>
        <v>175522133.99999997</v>
      </c>
      <c r="P17" s="3" t="s">
        <v>14</v>
      </c>
      <c r="Q17" s="2">
        <v>6003</v>
      </c>
      <c r="R17" s="2">
        <v>20415</v>
      </c>
      <c r="S17" s="2">
        <v>1385</v>
      </c>
      <c r="T17" s="2">
        <v>990</v>
      </c>
      <c r="U17" s="2">
        <v>0</v>
      </c>
      <c r="V17" s="2">
        <v>421</v>
      </c>
      <c r="W17" s="2">
        <v>0</v>
      </c>
      <c r="X17" s="2">
        <v>1590</v>
      </c>
      <c r="Y17" s="2">
        <v>420</v>
      </c>
      <c r="Z17" s="2">
        <v>0</v>
      </c>
      <c r="AA17" s="1">
        <f t="shared" si="6"/>
        <v>7808</v>
      </c>
      <c r="AB17" s="13">
        <f t="shared" si="7"/>
        <v>23416</v>
      </c>
      <c r="AC17" s="14">
        <f t="shared" si="8"/>
        <v>31224</v>
      </c>
      <c r="AE17" s="3" t="s">
        <v>14</v>
      </c>
      <c r="AF17" s="2">
        <f t="shared" si="9"/>
        <v>5471.2716974845916</v>
      </c>
      <c r="AG17" s="2">
        <f t="shared" si="0"/>
        <v>4863.1496448689677</v>
      </c>
      <c r="AH17" s="2">
        <f t="shared" si="0"/>
        <v>2505.5884476534293</v>
      </c>
      <c r="AI17" s="2">
        <f t="shared" si="0"/>
        <v>10504.848484848484</v>
      </c>
      <c r="AJ17" s="2" t="str">
        <f t="shared" si="0"/>
        <v>N.A.</v>
      </c>
      <c r="AK17" s="2">
        <f t="shared" si="0"/>
        <v>25495.486935866982</v>
      </c>
      <c r="AL17" s="2" t="str">
        <f t="shared" si="0"/>
        <v>N.A.</v>
      </c>
      <c r="AM17" s="2">
        <f t="shared" si="0"/>
        <v>11819.654088050313</v>
      </c>
      <c r="AN17" s="2">
        <f t="shared" si="0"/>
        <v>0</v>
      </c>
      <c r="AO17" s="2" t="str">
        <f t="shared" si="0"/>
        <v>N.A.</v>
      </c>
      <c r="AP17" s="15">
        <f t="shared" si="10"/>
        <v>4650.907274590164</v>
      </c>
      <c r="AQ17" s="13">
        <f t="shared" si="11"/>
        <v>5944.9884694226157</v>
      </c>
      <c r="AR17" s="14">
        <f t="shared" si="12"/>
        <v>5621.3852805534198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1625400</v>
      </c>
      <c r="I18" s="2"/>
      <c r="J18" s="2"/>
      <c r="K18" s="2"/>
      <c r="L18" s="1">
        <f t="shared" si="3"/>
        <v>1625400</v>
      </c>
      <c r="M18" s="13">
        <f t="shared" si="4"/>
        <v>0</v>
      </c>
      <c r="N18" s="14">
        <f t="shared" si="5"/>
        <v>1625400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210</v>
      </c>
      <c r="X18" s="2">
        <v>0</v>
      </c>
      <c r="Y18" s="2">
        <v>0</v>
      </c>
      <c r="Z18" s="2">
        <v>0</v>
      </c>
      <c r="AA18" s="1">
        <f t="shared" si="6"/>
        <v>210</v>
      </c>
      <c r="AB18" s="13">
        <f t="shared" si="7"/>
        <v>0</v>
      </c>
      <c r="AC18" s="21">
        <f t="shared" si="8"/>
        <v>210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7740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7740</v>
      </c>
      <c r="AQ18" s="13" t="str">
        <f t="shared" si="11"/>
        <v>N.A.</v>
      </c>
      <c r="AR18" s="14">
        <f t="shared" si="12"/>
        <v>7740</v>
      </c>
    </row>
    <row r="19" spans="1:44" ht="15" customHeight="1" thickBot="1" x14ac:dyDescent="0.3">
      <c r="A19" s="4" t="s">
        <v>16</v>
      </c>
      <c r="B19" s="2">
        <v>44144254.000000007</v>
      </c>
      <c r="C19" s="2">
        <v>99281199.99999997</v>
      </c>
      <c r="D19" s="2">
        <v>5498120</v>
      </c>
      <c r="E19" s="2">
        <v>10399800</v>
      </c>
      <c r="F19" s="2">
        <v>340560</v>
      </c>
      <c r="G19" s="2">
        <v>10733600</v>
      </c>
      <c r="H19" s="2">
        <v>10498541.999999998</v>
      </c>
      <c r="I19" s="2">
        <v>18793249.999999996</v>
      </c>
      <c r="J19" s="2">
        <v>0</v>
      </c>
      <c r="K19" s="2"/>
      <c r="L19" s="1">
        <f t="shared" ref="L19" si="13">B19+D19+F19+H19+J19</f>
        <v>60481476.000000007</v>
      </c>
      <c r="M19" s="13">
        <f t="shared" ref="M19" si="14">C19+E19+G19+I19+K19</f>
        <v>139207849.99999997</v>
      </c>
      <c r="N19" s="21">
        <f t="shared" ref="N19" si="15">L19+M19</f>
        <v>199689325.99999997</v>
      </c>
      <c r="P19" s="4" t="s">
        <v>16</v>
      </c>
      <c r="Q19" s="2">
        <v>7823</v>
      </c>
      <c r="R19" s="2">
        <v>20415</v>
      </c>
      <c r="S19" s="2">
        <v>1855</v>
      </c>
      <c r="T19" s="2">
        <v>990</v>
      </c>
      <c r="U19" s="2">
        <v>132</v>
      </c>
      <c r="V19" s="2">
        <v>421</v>
      </c>
      <c r="W19" s="2">
        <v>4209</v>
      </c>
      <c r="X19" s="2">
        <v>1590</v>
      </c>
      <c r="Y19" s="2">
        <v>420</v>
      </c>
      <c r="Z19" s="2">
        <v>0</v>
      </c>
      <c r="AA19" s="1">
        <f t="shared" ref="AA19" si="16">Q19+S19+U19+W19+Y19</f>
        <v>14439</v>
      </c>
      <c r="AB19" s="13">
        <f t="shared" ref="AB19" si="17">R19+T19+V19+X19+Z19</f>
        <v>23416</v>
      </c>
      <c r="AC19" s="14">
        <f t="shared" ref="AC19" si="18">AA19+AB19</f>
        <v>37855</v>
      </c>
      <c r="AE19" s="4" t="s">
        <v>16</v>
      </c>
      <c r="AF19" s="2">
        <f t="shared" si="9"/>
        <v>5642.8804806340286</v>
      </c>
      <c r="AG19" s="2">
        <f t="shared" si="0"/>
        <v>4863.1496448689677</v>
      </c>
      <c r="AH19" s="2">
        <f t="shared" si="0"/>
        <v>2963.9460916442049</v>
      </c>
      <c r="AI19" s="2">
        <f t="shared" si="0"/>
        <v>10504.848484848484</v>
      </c>
      <c r="AJ19" s="2">
        <f t="shared" si="0"/>
        <v>2580</v>
      </c>
      <c r="AK19" s="2">
        <f t="shared" si="0"/>
        <v>25495.486935866982</v>
      </c>
      <c r="AL19" s="2">
        <f t="shared" si="0"/>
        <v>2494.3079116179611</v>
      </c>
      <c r="AM19" s="2">
        <f t="shared" si="0"/>
        <v>11819.654088050313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4188.7579472262623</v>
      </c>
      <c r="AQ19" s="13">
        <f t="shared" ref="AQ19" si="20">IFERROR(M19/AB19, "N.A.")</f>
        <v>5944.9884694226157</v>
      </c>
      <c r="AR19" s="14">
        <f t="shared" ref="AR19" si="21">IFERROR(N19/AC19, "N.A.")</f>
        <v>5275.1109760929858</v>
      </c>
    </row>
    <row r="20" spans="1:44" ht="15" customHeight="1" thickBot="1" x14ac:dyDescent="0.3">
      <c r="A20" s="5" t="s">
        <v>0</v>
      </c>
      <c r="B20" s="42">
        <f>B19+C19</f>
        <v>143425453.99999997</v>
      </c>
      <c r="C20" s="43"/>
      <c r="D20" s="42">
        <f>D19+E19</f>
        <v>15897920</v>
      </c>
      <c r="E20" s="43"/>
      <c r="F20" s="42">
        <f>F19+G19</f>
        <v>11074160</v>
      </c>
      <c r="G20" s="43"/>
      <c r="H20" s="42">
        <f>H19+I19</f>
        <v>29291791.999999993</v>
      </c>
      <c r="I20" s="43"/>
      <c r="J20" s="42">
        <f>J19+K19</f>
        <v>0</v>
      </c>
      <c r="K20" s="43"/>
      <c r="L20" s="42">
        <f>L19+M19</f>
        <v>199689325.99999997</v>
      </c>
      <c r="M20" s="46"/>
      <c r="N20" s="22">
        <f>B20+D20+F20+H20+J20</f>
        <v>199689325.99999997</v>
      </c>
      <c r="P20" s="5" t="s">
        <v>0</v>
      </c>
      <c r="Q20" s="42">
        <f>Q19+R19</f>
        <v>28238</v>
      </c>
      <c r="R20" s="43"/>
      <c r="S20" s="42">
        <f>S19+T19</f>
        <v>2845</v>
      </c>
      <c r="T20" s="43"/>
      <c r="U20" s="42">
        <f>U19+V19</f>
        <v>553</v>
      </c>
      <c r="V20" s="43"/>
      <c r="W20" s="42">
        <f>W19+X19</f>
        <v>5799</v>
      </c>
      <c r="X20" s="43"/>
      <c r="Y20" s="42">
        <f>Y19+Z19</f>
        <v>420</v>
      </c>
      <c r="Z20" s="43"/>
      <c r="AA20" s="42">
        <f>AA19+AB19</f>
        <v>37855</v>
      </c>
      <c r="AB20" s="46"/>
      <c r="AC20" s="23">
        <f>Q20+S20+U20+W20+Y20</f>
        <v>37855</v>
      </c>
      <c r="AE20" s="5" t="s">
        <v>0</v>
      </c>
      <c r="AF20" s="44">
        <f>IFERROR(B20/Q20,"N.A.")</f>
        <v>5079.1647425455049</v>
      </c>
      <c r="AG20" s="45"/>
      <c r="AH20" s="44">
        <f>IFERROR(D20/S20,"N.A.")</f>
        <v>5588.0210896309318</v>
      </c>
      <c r="AI20" s="45"/>
      <c r="AJ20" s="44">
        <f>IFERROR(F20/U20,"N.A.")</f>
        <v>20025.605786618446</v>
      </c>
      <c r="AK20" s="45"/>
      <c r="AL20" s="44">
        <f>IFERROR(H20/W20,"N.A.")</f>
        <v>5051.1798585963088</v>
      </c>
      <c r="AM20" s="45"/>
      <c r="AN20" s="44">
        <f>IFERROR(J20/Y20,"N.A.")</f>
        <v>0</v>
      </c>
      <c r="AO20" s="45"/>
      <c r="AP20" s="44">
        <f>IFERROR(L20/AA20,"N.A.")</f>
        <v>5275.1109760929858</v>
      </c>
      <c r="AQ20" s="47"/>
      <c r="AR20" s="16">
        <f>IFERROR(N20/AC20, "N.A.")</f>
        <v>5275.1109760929858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11300210</v>
      </c>
      <c r="C27" s="2"/>
      <c r="D27" s="2">
        <v>1775040</v>
      </c>
      <c r="E27" s="2"/>
      <c r="F27" s="2">
        <v>340560</v>
      </c>
      <c r="G27" s="2"/>
      <c r="H27" s="2">
        <v>8601270</v>
      </c>
      <c r="I27" s="2"/>
      <c r="J27" s="2"/>
      <c r="K27" s="2"/>
      <c r="L27" s="1">
        <f>B27+D27+F27+H27+J27</f>
        <v>22017080</v>
      </c>
      <c r="M27" s="13">
        <f>C27+E27+G27+I27+K27</f>
        <v>0</v>
      </c>
      <c r="N27" s="14">
        <f>L27+M27</f>
        <v>22017080</v>
      </c>
      <c r="P27" s="3" t="s">
        <v>12</v>
      </c>
      <c r="Q27" s="2">
        <v>1820</v>
      </c>
      <c r="R27" s="2">
        <v>0</v>
      </c>
      <c r="S27" s="2">
        <v>421</v>
      </c>
      <c r="T27" s="2">
        <v>0</v>
      </c>
      <c r="U27" s="2">
        <v>132</v>
      </c>
      <c r="V27" s="2">
        <v>0</v>
      </c>
      <c r="W27" s="2">
        <v>2626</v>
      </c>
      <c r="X27" s="2">
        <v>0</v>
      </c>
      <c r="Y27" s="2">
        <v>0</v>
      </c>
      <c r="Z27" s="2">
        <v>0</v>
      </c>
      <c r="AA27" s="1">
        <f>Q27+S27+U27+W27+Y27</f>
        <v>4999</v>
      </c>
      <c r="AB27" s="13">
        <f>R27+T27+V27+X27+Z27</f>
        <v>0</v>
      </c>
      <c r="AC27" s="14">
        <f>AA27+AB27</f>
        <v>4999</v>
      </c>
      <c r="AE27" s="3" t="s">
        <v>12</v>
      </c>
      <c r="AF27" s="2">
        <f>IFERROR(B27/Q27, "N.A.")</f>
        <v>6208.9065934065939</v>
      </c>
      <c r="AG27" s="2" t="str">
        <f t="shared" ref="AG27:AG31" si="22">IFERROR(C27/R27, "N.A.")</f>
        <v>N.A.</v>
      </c>
      <c r="AH27" s="2">
        <f t="shared" ref="AH27:AH31" si="23">IFERROR(D27/S27, "N.A.")</f>
        <v>4216.2470308788597</v>
      </c>
      <c r="AI27" s="2" t="str">
        <f t="shared" ref="AI27:AI31" si="24">IFERROR(E27/T27, "N.A.")</f>
        <v>N.A.</v>
      </c>
      <c r="AJ27" s="2">
        <f t="shared" ref="AJ27:AJ31" si="25">IFERROR(F27/U27, "N.A.")</f>
        <v>2580</v>
      </c>
      <c r="AK27" s="2" t="str">
        <f t="shared" ref="AK27:AK31" si="26">IFERROR(G27/V27, "N.A.")</f>
        <v>N.A.</v>
      </c>
      <c r="AL27" s="2">
        <f t="shared" ref="AL27:AL31" si="27">IFERROR(H27/W27, "N.A.")</f>
        <v>3275.4265041888802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4404.2968593718742</v>
      </c>
      <c r="AQ27" s="13" t="str">
        <f t="shared" ref="AQ27:AQ30" si="32">IFERROR(M27/AB27, "N.A.")</f>
        <v>N.A.</v>
      </c>
      <c r="AR27" s="14">
        <f t="shared" ref="AR27:AR30" si="33">IFERROR(N27/AC27, "N.A.")</f>
        <v>4404.2968593718742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0</v>
      </c>
      <c r="M28" s="13">
        <f t="shared" ref="M28:M30" si="35">C28+E28+G28+I28+K28</f>
        <v>0</v>
      </c>
      <c r="N28" s="14">
        <f t="shared" ref="N28:N30" si="36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0</v>
      </c>
      <c r="AB28" s="13">
        <f t="shared" ref="AB28:AB30" si="38">R28+T28+V28+X28+Z28</f>
        <v>0</v>
      </c>
      <c r="AC28" s="14">
        <f t="shared" ref="AC28:AC30" si="39">AA28+AB28</f>
        <v>0</v>
      </c>
      <c r="AE28" s="3" t="s">
        <v>13</v>
      </c>
      <c r="AF28" s="2" t="str">
        <f t="shared" ref="AF28:AF31" si="40">IFERROR(B28/Q28, "N.A.")</f>
        <v>N.A.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 t="str">
        <f t="shared" si="31"/>
        <v>N.A.</v>
      </c>
      <c r="AQ28" s="13" t="str">
        <f t="shared" si="32"/>
        <v>N.A.</v>
      </c>
      <c r="AR28" s="14" t="str">
        <f t="shared" si="33"/>
        <v>N.A.</v>
      </c>
    </row>
    <row r="29" spans="1:44" ht="15" customHeight="1" thickBot="1" x14ac:dyDescent="0.3">
      <c r="A29" s="3" t="s">
        <v>14</v>
      </c>
      <c r="B29" s="2">
        <v>19618450.000000004</v>
      </c>
      <c r="C29" s="2">
        <v>64330999.999999993</v>
      </c>
      <c r="D29" s="2">
        <v>2505240</v>
      </c>
      <c r="E29" s="2">
        <v>10399800</v>
      </c>
      <c r="F29" s="2"/>
      <c r="G29" s="2">
        <v>10733600</v>
      </c>
      <c r="H29" s="2"/>
      <c r="I29" s="2">
        <v>1747950</v>
      </c>
      <c r="J29" s="2"/>
      <c r="K29" s="2"/>
      <c r="L29" s="1">
        <f t="shared" si="34"/>
        <v>22123690.000000004</v>
      </c>
      <c r="M29" s="13">
        <f t="shared" si="35"/>
        <v>87212350</v>
      </c>
      <c r="N29" s="14">
        <f t="shared" si="36"/>
        <v>109336040</v>
      </c>
      <c r="P29" s="3" t="s">
        <v>14</v>
      </c>
      <c r="Q29" s="2">
        <v>2725</v>
      </c>
      <c r="R29" s="2">
        <v>10502</v>
      </c>
      <c r="S29" s="2">
        <v>837</v>
      </c>
      <c r="T29" s="2">
        <v>990</v>
      </c>
      <c r="U29" s="2">
        <v>0</v>
      </c>
      <c r="V29" s="2">
        <v>421</v>
      </c>
      <c r="W29" s="2">
        <v>0</v>
      </c>
      <c r="X29" s="2">
        <v>542</v>
      </c>
      <c r="Y29" s="2">
        <v>0</v>
      </c>
      <c r="Z29" s="2">
        <v>0</v>
      </c>
      <c r="AA29" s="1">
        <f t="shared" si="37"/>
        <v>3562</v>
      </c>
      <c r="AB29" s="13">
        <f t="shared" si="38"/>
        <v>12455</v>
      </c>
      <c r="AC29" s="14">
        <f t="shared" si="39"/>
        <v>16017</v>
      </c>
      <c r="AE29" s="3" t="s">
        <v>14</v>
      </c>
      <c r="AF29" s="2">
        <f t="shared" si="40"/>
        <v>7199.4311926605515</v>
      </c>
      <c r="AG29" s="2">
        <f t="shared" si="22"/>
        <v>6125.5951247381445</v>
      </c>
      <c r="AH29" s="2">
        <f t="shared" si="23"/>
        <v>2993.1182795698924</v>
      </c>
      <c r="AI29" s="2">
        <f t="shared" si="24"/>
        <v>10504.848484848484</v>
      </c>
      <c r="AJ29" s="2" t="str">
        <f t="shared" si="25"/>
        <v>N.A.</v>
      </c>
      <c r="AK29" s="2">
        <f t="shared" si="26"/>
        <v>25495.486935866982</v>
      </c>
      <c r="AL29" s="2" t="str">
        <f t="shared" si="27"/>
        <v>N.A.</v>
      </c>
      <c r="AM29" s="2">
        <f t="shared" si="28"/>
        <v>3225</v>
      </c>
      <c r="AN29" s="2" t="str">
        <f t="shared" si="29"/>
        <v>N.A.</v>
      </c>
      <c r="AO29" s="2" t="str">
        <f t="shared" si="30"/>
        <v>N.A.</v>
      </c>
      <c r="AP29" s="15">
        <f t="shared" si="31"/>
        <v>6211.0303200449198</v>
      </c>
      <c r="AQ29" s="13">
        <f t="shared" si="32"/>
        <v>7002.1959052589318</v>
      </c>
      <c r="AR29" s="14">
        <f t="shared" si="33"/>
        <v>6826.2496097895983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1625400</v>
      </c>
      <c r="I30" s="2"/>
      <c r="J30" s="2"/>
      <c r="K30" s="2"/>
      <c r="L30" s="1">
        <f t="shared" si="34"/>
        <v>1625400</v>
      </c>
      <c r="M30" s="13">
        <f t="shared" si="35"/>
        <v>0</v>
      </c>
      <c r="N30" s="14">
        <f t="shared" si="36"/>
        <v>1625400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210</v>
      </c>
      <c r="X30" s="2">
        <v>0</v>
      </c>
      <c r="Y30" s="2">
        <v>0</v>
      </c>
      <c r="Z30" s="2">
        <v>0</v>
      </c>
      <c r="AA30" s="1">
        <f t="shared" si="37"/>
        <v>210</v>
      </c>
      <c r="AB30" s="13">
        <f t="shared" si="38"/>
        <v>0</v>
      </c>
      <c r="AC30" s="21">
        <f t="shared" si="39"/>
        <v>210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>
        <f t="shared" si="27"/>
        <v>7740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7740</v>
      </c>
      <c r="AQ30" s="13" t="str">
        <f t="shared" si="32"/>
        <v>N.A.</v>
      </c>
      <c r="AR30" s="14">
        <f t="shared" si="33"/>
        <v>7740</v>
      </c>
    </row>
    <row r="31" spans="1:44" ht="15" customHeight="1" thickBot="1" x14ac:dyDescent="0.3">
      <c r="A31" s="4" t="s">
        <v>16</v>
      </c>
      <c r="B31" s="2">
        <v>30918659.999999993</v>
      </c>
      <c r="C31" s="2">
        <v>64330999.999999993</v>
      </c>
      <c r="D31" s="2">
        <v>4280280</v>
      </c>
      <c r="E31" s="2">
        <v>10399800</v>
      </c>
      <c r="F31" s="2">
        <v>340560</v>
      </c>
      <c r="G31" s="2">
        <v>10733600</v>
      </c>
      <c r="H31" s="2">
        <v>10226670</v>
      </c>
      <c r="I31" s="2">
        <v>1747950</v>
      </c>
      <c r="J31" s="2"/>
      <c r="K31" s="2"/>
      <c r="L31" s="1">
        <f t="shared" ref="L31" si="41">B31+D31+F31+H31+J31</f>
        <v>45766169.999999993</v>
      </c>
      <c r="M31" s="13">
        <f t="shared" ref="M31" si="42">C31+E31+G31+I31+K31</f>
        <v>87212350</v>
      </c>
      <c r="N31" s="21">
        <f t="shared" ref="N31" si="43">L31+M31</f>
        <v>132978520</v>
      </c>
      <c r="P31" s="4" t="s">
        <v>16</v>
      </c>
      <c r="Q31" s="2">
        <v>4545</v>
      </c>
      <c r="R31" s="2">
        <v>10502</v>
      </c>
      <c r="S31" s="2">
        <v>1258</v>
      </c>
      <c r="T31" s="2">
        <v>990</v>
      </c>
      <c r="U31" s="2">
        <v>132</v>
      </c>
      <c r="V31" s="2">
        <v>421</v>
      </c>
      <c r="W31" s="2">
        <v>2836</v>
      </c>
      <c r="X31" s="2">
        <v>542</v>
      </c>
      <c r="Y31" s="2">
        <v>0</v>
      </c>
      <c r="Z31" s="2">
        <v>0</v>
      </c>
      <c r="AA31" s="1">
        <f t="shared" ref="AA31" si="44">Q31+S31+U31+W31+Y31</f>
        <v>8771</v>
      </c>
      <c r="AB31" s="13">
        <f t="shared" ref="AB31" si="45">R31+T31+V31+X31+Z31</f>
        <v>12455</v>
      </c>
      <c r="AC31" s="14">
        <f t="shared" ref="AC31" si="46">AA31+AB31</f>
        <v>21226</v>
      </c>
      <c r="AE31" s="4" t="s">
        <v>16</v>
      </c>
      <c r="AF31" s="2">
        <f t="shared" si="40"/>
        <v>6802.785478547853</v>
      </c>
      <c r="AG31" s="2">
        <f t="shared" si="22"/>
        <v>6125.5951247381445</v>
      </c>
      <c r="AH31" s="2">
        <f t="shared" si="23"/>
        <v>3402.4483306836246</v>
      </c>
      <c r="AI31" s="2">
        <f t="shared" si="24"/>
        <v>10504.848484848484</v>
      </c>
      <c r="AJ31" s="2">
        <f t="shared" si="25"/>
        <v>2580</v>
      </c>
      <c r="AK31" s="2">
        <f t="shared" si="26"/>
        <v>25495.486935866982</v>
      </c>
      <c r="AL31" s="2">
        <f t="shared" si="27"/>
        <v>3606.01904090268</v>
      </c>
      <c r="AM31" s="2">
        <f t="shared" si="28"/>
        <v>3225</v>
      </c>
      <c r="AN31" s="2" t="str">
        <f t="shared" si="29"/>
        <v>N.A.</v>
      </c>
      <c r="AO31" s="2" t="str">
        <f t="shared" si="30"/>
        <v>N.A.</v>
      </c>
      <c r="AP31" s="15">
        <f t="shared" ref="AP31" si="47">IFERROR(L31/AA31, "N.A.")</f>
        <v>5217.8964770265638</v>
      </c>
      <c r="AQ31" s="13">
        <f t="shared" ref="AQ31" si="48">IFERROR(M31/AB31, "N.A.")</f>
        <v>7002.1959052589318</v>
      </c>
      <c r="AR31" s="14">
        <f t="shared" ref="AR31" si="49">IFERROR(N31/AC31, "N.A.")</f>
        <v>6264.8883444831808</v>
      </c>
    </row>
    <row r="32" spans="1:44" ht="15" customHeight="1" thickBot="1" x14ac:dyDescent="0.3">
      <c r="A32" s="5" t="s">
        <v>0</v>
      </c>
      <c r="B32" s="42">
        <f>B31+C31</f>
        <v>95249659.999999985</v>
      </c>
      <c r="C32" s="43"/>
      <c r="D32" s="42">
        <f>D31+E31</f>
        <v>14680080</v>
      </c>
      <c r="E32" s="43"/>
      <c r="F32" s="42">
        <f>F31+G31</f>
        <v>11074160</v>
      </c>
      <c r="G32" s="43"/>
      <c r="H32" s="42">
        <f>H31+I31</f>
        <v>11974620</v>
      </c>
      <c r="I32" s="43"/>
      <c r="J32" s="42">
        <f>J31+K31</f>
        <v>0</v>
      </c>
      <c r="K32" s="43"/>
      <c r="L32" s="42">
        <f>L31+M31</f>
        <v>132978520</v>
      </c>
      <c r="M32" s="46"/>
      <c r="N32" s="22">
        <f>B32+D32+F32+H32+J32</f>
        <v>132978519.99999999</v>
      </c>
      <c r="P32" s="5" t="s">
        <v>0</v>
      </c>
      <c r="Q32" s="42">
        <f>Q31+R31</f>
        <v>15047</v>
      </c>
      <c r="R32" s="43"/>
      <c r="S32" s="42">
        <f>S31+T31</f>
        <v>2248</v>
      </c>
      <c r="T32" s="43"/>
      <c r="U32" s="42">
        <f>U31+V31</f>
        <v>553</v>
      </c>
      <c r="V32" s="43"/>
      <c r="W32" s="42">
        <f>W31+X31</f>
        <v>3378</v>
      </c>
      <c r="X32" s="43"/>
      <c r="Y32" s="42">
        <f>Y31+Z31</f>
        <v>0</v>
      </c>
      <c r="Z32" s="43"/>
      <c r="AA32" s="42">
        <f>AA31+AB31</f>
        <v>21226</v>
      </c>
      <c r="AB32" s="46"/>
      <c r="AC32" s="23">
        <f>Q32+S32+U32+W32+Y32</f>
        <v>21226</v>
      </c>
      <c r="AE32" s="5" t="s">
        <v>0</v>
      </c>
      <c r="AF32" s="44">
        <f>IFERROR(B32/Q32,"N.A.")</f>
        <v>6330.1428856250404</v>
      </c>
      <c r="AG32" s="45"/>
      <c r="AH32" s="44">
        <f>IFERROR(D32/S32,"N.A.")</f>
        <v>6530.2846975088969</v>
      </c>
      <c r="AI32" s="45"/>
      <c r="AJ32" s="44">
        <f>IFERROR(F32/U32,"N.A.")</f>
        <v>20025.605786618446</v>
      </c>
      <c r="AK32" s="45"/>
      <c r="AL32" s="44">
        <f>IFERROR(H32/W32,"N.A.")</f>
        <v>3544.8845470692718</v>
      </c>
      <c r="AM32" s="45"/>
      <c r="AN32" s="44" t="str">
        <f>IFERROR(J32/Y32,"N.A.")</f>
        <v>N.A.</v>
      </c>
      <c r="AO32" s="45"/>
      <c r="AP32" s="44">
        <f>IFERROR(L32/AA32,"N.A.")</f>
        <v>6264.8883444831808</v>
      </c>
      <c r="AQ32" s="47"/>
      <c r="AR32" s="16">
        <f>IFERROR(N32/AC32, "N.A.")</f>
        <v>6264.8883444831799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>
        <v>252840</v>
      </c>
      <c r="E39" s="2"/>
      <c r="F39" s="2"/>
      <c r="G39" s="2"/>
      <c r="H39" s="2">
        <v>271872</v>
      </c>
      <c r="I39" s="2"/>
      <c r="J39" s="2"/>
      <c r="K39" s="2"/>
      <c r="L39" s="1">
        <f>B39+D39+F39+H39+J39</f>
        <v>524712</v>
      </c>
      <c r="M39" s="13">
        <f>C39+E39+G39+I39+K39</f>
        <v>0</v>
      </c>
      <c r="N39" s="14">
        <f>L39+M39</f>
        <v>524712</v>
      </c>
      <c r="P39" s="3" t="s">
        <v>12</v>
      </c>
      <c r="Q39" s="2">
        <v>0</v>
      </c>
      <c r="R39" s="2">
        <v>0</v>
      </c>
      <c r="S39" s="2">
        <v>49</v>
      </c>
      <c r="T39" s="2">
        <v>0</v>
      </c>
      <c r="U39" s="2">
        <v>0</v>
      </c>
      <c r="V39" s="2">
        <v>0</v>
      </c>
      <c r="W39" s="2">
        <v>1373</v>
      </c>
      <c r="X39" s="2">
        <v>0</v>
      </c>
      <c r="Y39" s="2">
        <v>0</v>
      </c>
      <c r="Z39" s="2">
        <v>0</v>
      </c>
      <c r="AA39" s="1">
        <f>Q39+S39+U39+W39+Y39</f>
        <v>1422</v>
      </c>
      <c r="AB39" s="13">
        <f>R39+T39+V39+X39+Z39</f>
        <v>0</v>
      </c>
      <c r="AC39" s="14">
        <f>AA39+AB39</f>
        <v>1422</v>
      </c>
      <c r="AE39" s="3" t="s">
        <v>12</v>
      </c>
      <c r="AF39" s="2" t="str">
        <f>IFERROR(B39/Q39, "N.A.")</f>
        <v>N.A.</v>
      </c>
      <c r="AG39" s="2" t="str">
        <f t="shared" ref="AG39:AG43" si="50">IFERROR(C39/R39, "N.A.")</f>
        <v>N.A.</v>
      </c>
      <c r="AH39" s="2">
        <f t="shared" ref="AH39:AH43" si="51">IFERROR(D39/S39, "N.A.")</f>
        <v>5160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198.01310997815003</v>
      </c>
      <c r="AM39" s="2" t="str">
        <f t="shared" ref="AM39:AM43" si="56">IFERROR(I39/X39, "N.A.")</f>
        <v>N.A.</v>
      </c>
      <c r="AN39" s="2" t="str">
        <f t="shared" ref="AN39:AN43" si="57">IFERROR(J39/Y39, "N.A.")</f>
        <v>N.A.</v>
      </c>
      <c r="AO39" s="2" t="str">
        <f t="shared" ref="AO39:AO43" si="58">IFERROR(K39/Z39, "N.A.")</f>
        <v>N.A.</v>
      </c>
      <c r="AP39" s="15">
        <f t="shared" ref="AP39:AP42" si="59">IFERROR(L39/AA39, "N.A.")</f>
        <v>368.99578059071729</v>
      </c>
      <c r="AQ39" s="13" t="str">
        <f t="shared" ref="AQ39:AQ42" si="60">IFERROR(M39/AB39, "N.A.")</f>
        <v>N.A.</v>
      </c>
      <c r="AR39" s="14">
        <f t="shared" ref="AR39:AR42" si="61">IFERROR(N39/AC39, "N.A.")</f>
        <v>368.99578059071729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0</v>
      </c>
      <c r="M40" s="13">
        <f t="shared" ref="M40:M42" si="63">C40+E40+G40+I40+K40</f>
        <v>0</v>
      </c>
      <c r="N40" s="14">
        <f t="shared" ref="N40:N42" si="64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0</v>
      </c>
      <c r="AB40" s="13">
        <f t="shared" ref="AB40:AB42" si="66">R40+T40+V40+X40+Z40</f>
        <v>0</v>
      </c>
      <c r="AC40" s="14">
        <f t="shared" ref="AC40:AC42" si="67">AA40+AB40</f>
        <v>0</v>
      </c>
      <c r="AE40" s="3" t="s">
        <v>13</v>
      </c>
      <c r="AF40" s="2" t="str">
        <f t="shared" ref="AF40:AF43" si="68">IFERROR(B40/Q40, "N.A.")</f>
        <v>N.A.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 t="str">
        <f t="shared" si="59"/>
        <v>N.A.</v>
      </c>
      <c r="AQ40" s="13" t="str">
        <f t="shared" si="60"/>
        <v>N.A.</v>
      </c>
      <c r="AR40" s="14" t="str">
        <f t="shared" si="61"/>
        <v>N.A.</v>
      </c>
    </row>
    <row r="41" spans="1:44" ht="15" customHeight="1" thickBot="1" x14ac:dyDescent="0.3">
      <c r="A41" s="3" t="s">
        <v>14</v>
      </c>
      <c r="B41" s="2">
        <v>13225594</v>
      </c>
      <c r="C41" s="2">
        <v>34950200</v>
      </c>
      <c r="D41" s="2">
        <v>965000</v>
      </c>
      <c r="E41" s="2"/>
      <c r="F41" s="2"/>
      <c r="G41" s="2"/>
      <c r="H41" s="2"/>
      <c r="I41" s="2">
        <v>17045300</v>
      </c>
      <c r="J41" s="2">
        <v>0</v>
      </c>
      <c r="K41" s="2"/>
      <c r="L41" s="1">
        <f t="shared" si="62"/>
        <v>14190594</v>
      </c>
      <c r="M41" s="13">
        <f t="shared" si="63"/>
        <v>51995500</v>
      </c>
      <c r="N41" s="14">
        <f t="shared" si="64"/>
        <v>66186094</v>
      </c>
      <c r="P41" s="3" t="s">
        <v>14</v>
      </c>
      <c r="Q41" s="2">
        <v>3278</v>
      </c>
      <c r="R41" s="2">
        <v>9913</v>
      </c>
      <c r="S41" s="2">
        <v>548</v>
      </c>
      <c r="T41" s="2">
        <v>0</v>
      </c>
      <c r="U41" s="2">
        <v>0</v>
      </c>
      <c r="V41" s="2">
        <v>0</v>
      </c>
      <c r="W41" s="2">
        <v>0</v>
      </c>
      <c r="X41" s="2">
        <v>1048</v>
      </c>
      <c r="Y41" s="2">
        <v>420</v>
      </c>
      <c r="Z41" s="2">
        <v>0</v>
      </c>
      <c r="AA41" s="1">
        <f t="shared" si="65"/>
        <v>4246</v>
      </c>
      <c r="AB41" s="13">
        <f t="shared" si="66"/>
        <v>10961</v>
      </c>
      <c r="AC41" s="14">
        <f t="shared" si="67"/>
        <v>15207</v>
      </c>
      <c r="AE41" s="3" t="s">
        <v>14</v>
      </c>
      <c r="AF41" s="2">
        <f t="shared" si="68"/>
        <v>4034.6534472239168</v>
      </c>
      <c r="AG41" s="2">
        <f t="shared" si="50"/>
        <v>3525.6935337435689</v>
      </c>
      <c r="AH41" s="2">
        <f t="shared" si="51"/>
        <v>1760.948905109489</v>
      </c>
      <c r="AI41" s="2" t="str">
        <f t="shared" si="52"/>
        <v>N.A.</v>
      </c>
      <c r="AJ41" s="2" t="str">
        <f t="shared" si="53"/>
        <v>N.A.</v>
      </c>
      <c r="AK41" s="2" t="str">
        <f t="shared" si="54"/>
        <v>N.A.</v>
      </c>
      <c r="AL41" s="2" t="str">
        <f t="shared" si="55"/>
        <v>N.A.</v>
      </c>
      <c r="AM41" s="2">
        <f t="shared" si="56"/>
        <v>16264.599236641221</v>
      </c>
      <c r="AN41" s="2">
        <f t="shared" si="57"/>
        <v>0</v>
      </c>
      <c r="AO41" s="2" t="str">
        <f t="shared" si="58"/>
        <v>N.A.</v>
      </c>
      <c r="AP41" s="15">
        <f t="shared" si="59"/>
        <v>3342.1088082901556</v>
      </c>
      <c r="AQ41" s="13">
        <f t="shared" si="60"/>
        <v>4743.6821457896176</v>
      </c>
      <c r="AR41" s="14">
        <f t="shared" si="61"/>
        <v>4352.3439205628983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13225594</v>
      </c>
      <c r="C43" s="2">
        <v>34950200</v>
      </c>
      <c r="D43" s="2">
        <v>1217840.0000000002</v>
      </c>
      <c r="E43" s="2"/>
      <c r="F43" s="2"/>
      <c r="G43" s="2"/>
      <c r="H43" s="2">
        <v>271872</v>
      </c>
      <c r="I43" s="2">
        <v>17045300</v>
      </c>
      <c r="J43" s="2">
        <v>0</v>
      </c>
      <c r="K43" s="2"/>
      <c r="L43" s="1">
        <f t="shared" ref="L43" si="69">B43+D43+F43+H43+J43</f>
        <v>14715306</v>
      </c>
      <c r="M43" s="13">
        <f t="shared" ref="M43" si="70">C43+E43+G43+I43+K43</f>
        <v>51995500</v>
      </c>
      <c r="N43" s="21">
        <f t="shared" ref="N43" si="71">L43+M43</f>
        <v>66710806</v>
      </c>
      <c r="P43" s="4" t="s">
        <v>16</v>
      </c>
      <c r="Q43" s="2">
        <v>3278</v>
      </c>
      <c r="R43" s="2">
        <v>9913</v>
      </c>
      <c r="S43" s="2">
        <v>597</v>
      </c>
      <c r="T43" s="2">
        <v>0</v>
      </c>
      <c r="U43" s="2">
        <v>0</v>
      </c>
      <c r="V43" s="2">
        <v>0</v>
      </c>
      <c r="W43" s="2">
        <v>1373</v>
      </c>
      <c r="X43" s="2">
        <v>1048</v>
      </c>
      <c r="Y43" s="2">
        <v>420</v>
      </c>
      <c r="Z43" s="2">
        <v>0</v>
      </c>
      <c r="AA43" s="1">
        <f t="shared" ref="AA43" si="72">Q43+S43+U43+W43+Y43</f>
        <v>5668</v>
      </c>
      <c r="AB43" s="13">
        <f t="shared" ref="AB43" si="73">R43+T43+V43+X43+Z43</f>
        <v>10961</v>
      </c>
      <c r="AC43" s="21">
        <f t="shared" ref="AC43" si="74">AA43+AB43</f>
        <v>16629</v>
      </c>
      <c r="AE43" s="4" t="s">
        <v>16</v>
      </c>
      <c r="AF43" s="2">
        <f t="shared" si="68"/>
        <v>4034.6534472239168</v>
      </c>
      <c r="AG43" s="2">
        <f t="shared" si="50"/>
        <v>3525.6935337435689</v>
      </c>
      <c r="AH43" s="2">
        <f t="shared" si="51"/>
        <v>2039.9329983249586</v>
      </c>
      <c r="AI43" s="2" t="str">
        <f t="shared" si="52"/>
        <v>N.A.</v>
      </c>
      <c r="AJ43" s="2" t="str">
        <f t="shared" si="53"/>
        <v>N.A.</v>
      </c>
      <c r="AK43" s="2" t="str">
        <f t="shared" si="54"/>
        <v>N.A.</v>
      </c>
      <c r="AL43" s="2">
        <f t="shared" si="55"/>
        <v>198.01310997815003</v>
      </c>
      <c r="AM43" s="2">
        <f t="shared" si="56"/>
        <v>16264.599236641221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2596.2078334509529</v>
      </c>
      <c r="AQ43" s="13">
        <f t="shared" ref="AQ43" si="76">IFERROR(M43/AB43, "N.A.")</f>
        <v>4743.6821457896176</v>
      </c>
      <c r="AR43" s="14">
        <f t="shared" ref="AR43" si="77">IFERROR(N43/AC43, "N.A.")</f>
        <v>4011.7148355282939</v>
      </c>
    </row>
    <row r="44" spans="1:44" ht="15" customHeight="1" thickBot="1" x14ac:dyDescent="0.3">
      <c r="A44" s="5" t="s">
        <v>0</v>
      </c>
      <c r="B44" s="42">
        <f>B43+C43</f>
        <v>48175794</v>
      </c>
      <c r="C44" s="43"/>
      <c r="D44" s="42">
        <f>D43+E43</f>
        <v>1217840.0000000002</v>
      </c>
      <c r="E44" s="43"/>
      <c r="F44" s="42">
        <f>F43+G43</f>
        <v>0</v>
      </c>
      <c r="G44" s="43"/>
      <c r="H44" s="42">
        <f>H43+I43</f>
        <v>17317172</v>
      </c>
      <c r="I44" s="43"/>
      <c r="J44" s="42">
        <f>J43+K43</f>
        <v>0</v>
      </c>
      <c r="K44" s="43"/>
      <c r="L44" s="42">
        <f>L43+M43</f>
        <v>66710806</v>
      </c>
      <c r="M44" s="46"/>
      <c r="N44" s="22">
        <f>B44+D44+F44+H44+J44</f>
        <v>66710806</v>
      </c>
      <c r="P44" s="5" t="s">
        <v>0</v>
      </c>
      <c r="Q44" s="42">
        <f>Q43+R43</f>
        <v>13191</v>
      </c>
      <c r="R44" s="43"/>
      <c r="S44" s="42">
        <f>S43+T43</f>
        <v>597</v>
      </c>
      <c r="T44" s="43"/>
      <c r="U44" s="42">
        <f>U43+V43</f>
        <v>0</v>
      </c>
      <c r="V44" s="43"/>
      <c r="W44" s="42">
        <f>W43+X43</f>
        <v>2421</v>
      </c>
      <c r="X44" s="43"/>
      <c r="Y44" s="42">
        <f>Y43+Z43</f>
        <v>420</v>
      </c>
      <c r="Z44" s="43"/>
      <c r="AA44" s="42">
        <f>AA43+AB43</f>
        <v>16629</v>
      </c>
      <c r="AB44" s="46"/>
      <c r="AC44" s="22">
        <f>Q44+S44+U44+W44+Y44</f>
        <v>16629</v>
      </c>
      <c r="AE44" s="5" t="s">
        <v>0</v>
      </c>
      <c r="AF44" s="44">
        <f>IFERROR(B44/Q44,"N.A.")</f>
        <v>3652.1714805549236</v>
      </c>
      <c r="AG44" s="45"/>
      <c r="AH44" s="44">
        <f>IFERROR(D44/S44,"N.A.")</f>
        <v>2039.9329983249586</v>
      </c>
      <c r="AI44" s="45"/>
      <c r="AJ44" s="44" t="str">
        <f>IFERROR(F44/U44,"N.A.")</f>
        <v>N.A.</v>
      </c>
      <c r="AK44" s="45"/>
      <c r="AL44" s="44">
        <f>IFERROR(H44/W44,"N.A.")</f>
        <v>7152.900454357703</v>
      </c>
      <c r="AM44" s="45"/>
      <c r="AN44" s="44">
        <f>IFERROR(J44/Y44,"N.A.")</f>
        <v>0</v>
      </c>
      <c r="AO44" s="45"/>
      <c r="AP44" s="44">
        <f>IFERROR(L44/AA44,"N.A.")</f>
        <v>4011.7148355282939</v>
      </c>
      <c r="AQ44" s="47"/>
      <c r="AR44" s="16">
        <f>IFERROR(N44/AC44, "N.A.")</f>
        <v>4011.7148355282939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1758184</v>
      </c>
      <c r="C15" s="2"/>
      <c r="D15" s="2">
        <v>0</v>
      </c>
      <c r="E15" s="2"/>
      <c r="F15" s="2"/>
      <c r="G15" s="2"/>
      <c r="H15" s="2">
        <v>3874859.9999999991</v>
      </c>
      <c r="I15" s="2"/>
      <c r="J15" s="2">
        <v>0</v>
      </c>
      <c r="K15" s="2"/>
      <c r="L15" s="1">
        <f>B15+D15+F15+H15+J15</f>
        <v>5633043.9999999991</v>
      </c>
      <c r="M15" s="13">
        <f>C15+E15+G15+I15+K15</f>
        <v>0</v>
      </c>
      <c r="N15" s="14">
        <f>L15+M15</f>
        <v>5633043.9999999991</v>
      </c>
      <c r="P15" s="3" t="s">
        <v>12</v>
      </c>
      <c r="Q15" s="2">
        <v>698</v>
      </c>
      <c r="R15" s="2">
        <v>0</v>
      </c>
      <c r="S15" s="2">
        <v>342</v>
      </c>
      <c r="T15" s="2">
        <v>0</v>
      </c>
      <c r="U15" s="2">
        <v>0</v>
      </c>
      <c r="V15" s="2">
        <v>0</v>
      </c>
      <c r="W15" s="2">
        <v>2019</v>
      </c>
      <c r="X15" s="2">
        <v>0</v>
      </c>
      <c r="Y15" s="2">
        <v>232</v>
      </c>
      <c r="Z15" s="2">
        <v>0</v>
      </c>
      <c r="AA15" s="1">
        <f>Q15+S15+U15+W15+Y15</f>
        <v>3291</v>
      </c>
      <c r="AB15" s="13">
        <f>R15+T15+V15+X15+Z15</f>
        <v>0</v>
      </c>
      <c r="AC15" s="14">
        <f>AA15+AB15</f>
        <v>3291</v>
      </c>
      <c r="AE15" s="3" t="s">
        <v>12</v>
      </c>
      <c r="AF15" s="2">
        <f>IFERROR(B15/Q15, "N.A.")</f>
        <v>2518.8882521489973</v>
      </c>
      <c r="AG15" s="2" t="str">
        <f t="shared" ref="AG15:AR19" si="0">IFERROR(C15/R15, "N.A.")</f>
        <v>N.A.</v>
      </c>
      <c r="AH15" s="2">
        <f t="shared" si="0"/>
        <v>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1919.1976225854378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1711.651169857186</v>
      </c>
      <c r="AQ15" s="13" t="str">
        <f t="shared" si="0"/>
        <v>N.A.</v>
      </c>
      <c r="AR15" s="14">
        <f t="shared" si="0"/>
        <v>1711.651169857186</v>
      </c>
    </row>
    <row r="16" spans="1:44" ht="15" customHeight="1" thickBot="1" x14ac:dyDescent="0.3">
      <c r="A16" s="3" t="s">
        <v>13</v>
      </c>
      <c r="B16" s="2">
        <v>601140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601140</v>
      </c>
      <c r="M16" s="13">
        <f t="shared" si="1"/>
        <v>0</v>
      </c>
      <c r="N16" s="14">
        <f t="shared" ref="N16:N18" si="2">L16+M16</f>
        <v>601140</v>
      </c>
      <c r="P16" s="3" t="s">
        <v>13</v>
      </c>
      <c r="Q16" s="2">
        <v>233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233</v>
      </c>
      <c r="AB16" s="13">
        <f t="shared" si="3"/>
        <v>0</v>
      </c>
      <c r="AC16" s="14">
        <f t="shared" ref="AC16:AC18" si="4">AA16+AB16</f>
        <v>233</v>
      </c>
      <c r="AE16" s="3" t="s">
        <v>13</v>
      </c>
      <c r="AF16" s="2">
        <f t="shared" ref="AF16:AF19" si="5">IFERROR(B16/Q16, "N.A.")</f>
        <v>2580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2580</v>
      </c>
      <c r="AQ16" s="13" t="str">
        <f t="shared" si="0"/>
        <v>N.A.</v>
      </c>
      <c r="AR16" s="14">
        <f t="shared" si="0"/>
        <v>2580</v>
      </c>
    </row>
    <row r="17" spans="1:44" ht="15" customHeight="1" thickBot="1" x14ac:dyDescent="0.3">
      <c r="A17" s="3" t="s">
        <v>14</v>
      </c>
      <c r="B17" s="2">
        <v>9965204.9999999981</v>
      </c>
      <c r="C17" s="2">
        <v>10558950</v>
      </c>
      <c r="D17" s="2"/>
      <c r="E17" s="2"/>
      <c r="F17" s="2"/>
      <c r="G17" s="2">
        <v>4007600</v>
      </c>
      <c r="H17" s="2"/>
      <c r="I17" s="2">
        <v>6795040</v>
      </c>
      <c r="J17" s="2">
        <v>0</v>
      </c>
      <c r="K17" s="2"/>
      <c r="L17" s="1">
        <f t="shared" si="1"/>
        <v>9965204.9999999981</v>
      </c>
      <c r="M17" s="13">
        <f t="shared" si="1"/>
        <v>21361590</v>
      </c>
      <c r="N17" s="14">
        <f t="shared" si="2"/>
        <v>31326795</v>
      </c>
      <c r="P17" s="3" t="s">
        <v>14</v>
      </c>
      <c r="Q17" s="2">
        <v>2439</v>
      </c>
      <c r="R17" s="2">
        <v>1397</v>
      </c>
      <c r="S17" s="2">
        <v>0</v>
      </c>
      <c r="T17" s="2">
        <v>0</v>
      </c>
      <c r="U17" s="2">
        <v>0</v>
      </c>
      <c r="V17" s="2">
        <v>233</v>
      </c>
      <c r="W17" s="2">
        <v>0</v>
      </c>
      <c r="X17" s="2">
        <v>2042</v>
      </c>
      <c r="Y17" s="2">
        <v>574</v>
      </c>
      <c r="Z17" s="2">
        <v>0</v>
      </c>
      <c r="AA17" s="1">
        <f t="shared" si="3"/>
        <v>3013</v>
      </c>
      <c r="AB17" s="13">
        <f t="shared" si="3"/>
        <v>3672</v>
      </c>
      <c r="AC17" s="14">
        <f t="shared" si="4"/>
        <v>6685</v>
      </c>
      <c r="AE17" s="3" t="s">
        <v>14</v>
      </c>
      <c r="AF17" s="2">
        <f t="shared" si="5"/>
        <v>4085.7749077490766</v>
      </c>
      <c r="AG17" s="2">
        <f t="shared" si="0"/>
        <v>7558.303507516106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17200</v>
      </c>
      <c r="AL17" s="2" t="str">
        <f t="shared" si="0"/>
        <v>N.A.</v>
      </c>
      <c r="AM17" s="2">
        <f t="shared" si="0"/>
        <v>3327.6395690499512</v>
      </c>
      <c r="AN17" s="2">
        <f t="shared" si="0"/>
        <v>0</v>
      </c>
      <c r="AO17" s="2" t="str">
        <f t="shared" si="0"/>
        <v>N.A.</v>
      </c>
      <c r="AP17" s="15">
        <f t="shared" si="0"/>
        <v>3307.4029206770656</v>
      </c>
      <c r="AQ17" s="13">
        <f t="shared" si="0"/>
        <v>5817.4264705882351</v>
      </c>
      <c r="AR17" s="14">
        <f t="shared" si="0"/>
        <v>4686.1323859386684</v>
      </c>
    </row>
    <row r="18" spans="1:44" ht="15" customHeight="1" thickBot="1" x14ac:dyDescent="0.3">
      <c r="A18" s="3" t="s">
        <v>15</v>
      </c>
      <c r="B18" s="2">
        <v>7106828.0000000009</v>
      </c>
      <c r="C18" s="2"/>
      <c r="D18" s="2"/>
      <c r="E18" s="2"/>
      <c r="F18" s="2"/>
      <c r="G18" s="2">
        <v>232000</v>
      </c>
      <c r="H18" s="2">
        <v>2334400.0000000005</v>
      </c>
      <c r="I18" s="2"/>
      <c r="J18" s="2">
        <v>0</v>
      </c>
      <c r="K18" s="2"/>
      <c r="L18" s="1">
        <f t="shared" si="1"/>
        <v>9441228.0000000019</v>
      </c>
      <c r="M18" s="13">
        <f t="shared" si="1"/>
        <v>232000</v>
      </c>
      <c r="N18" s="14">
        <f t="shared" si="2"/>
        <v>9673228.0000000019</v>
      </c>
      <c r="P18" s="3" t="s">
        <v>15</v>
      </c>
      <c r="Q18" s="2">
        <v>3269</v>
      </c>
      <c r="R18" s="2">
        <v>0</v>
      </c>
      <c r="S18" s="2">
        <v>0</v>
      </c>
      <c r="T18" s="2">
        <v>0</v>
      </c>
      <c r="U18" s="2">
        <v>0</v>
      </c>
      <c r="V18" s="2">
        <v>465</v>
      </c>
      <c r="W18" s="2">
        <v>8022</v>
      </c>
      <c r="X18" s="2">
        <v>0</v>
      </c>
      <c r="Y18" s="2">
        <v>2584</v>
      </c>
      <c r="Z18" s="2">
        <v>0</v>
      </c>
      <c r="AA18" s="1">
        <f t="shared" si="3"/>
        <v>13875</v>
      </c>
      <c r="AB18" s="13">
        <f t="shared" si="3"/>
        <v>465</v>
      </c>
      <c r="AC18" s="21">
        <f t="shared" si="4"/>
        <v>14340</v>
      </c>
      <c r="AE18" s="3" t="s">
        <v>15</v>
      </c>
      <c r="AF18" s="2">
        <f t="shared" si="5"/>
        <v>2174.0067298868157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498.92473118279571</v>
      </c>
      <c r="AL18" s="2">
        <f t="shared" si="0"/>
        <v>290.99975068561463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680.44886486486496</v>
      </c>
      <c r="AQ18" s="13">
        <f t="shared" si="0"/>
        <v>498.92473118279571</v>
      </c>
      <c r="AR18" s="14">
        <f t="shared" si="0"/>
        <v>674.56262203626238</v>
      </c>
    </row>
    <row r="19" spans="1:44" ht="15" customHeight="1" thickBot="1" x14ac:dyDescent="0.3">
      <c r="A19" s="4" t="s">
        <v>16</v>
      </c>
      <c r="B19" s="2">
        <v>19431357</v>
      </c>
      <c r="C19" s="2">
        <v>10558950</v>
      </c>
      <c r="D19" s="2">
        <v>0</v>
      </c>
      <c r="E19" s="2"/>
      <c r="F19" s="2"/>
      <c r="G19" s="2">
        <v>4239599.9999999991</v>
      </c>
      <c r="H19" s="2">
        <v>6209259.9999999991</v>
      </c>
      <c r="I19" s="2">
        <v>6795040</v>
      </c>
      <c r="J19" s="2">
        <v>0</v>
      </c>
      <c r="K19" s="2"/>
      <c r="L19" s="1">
        <f t="shared" ref="L19" si="6">B19+D19+F19+H19+J19</f>
        <v>25640617</v>
      </c>
      <c r="M19" s="13">
        <f t="shared" ref="M19" si="7">C19+E19+G19+I19+K19</f>
        <v>21593590</v>
      </c>
      <c r="N19" s="21">
        <f t="shared" ref="N19" si="8">L19+M19</f>
        <v>47234207</v>
      </c>
      <c r="P19" s="4" t="s">
        <v>16</v>
      </c>
      <c r="Q19" s="2">
        <v>6639</v>
      </c>
      <c r="R19" s="2">
        <v>1397</v>
      </c>
      <c r="S19" s="2">
        <v>342</v>
      </c>
      <c r="T19" s="2">
        <v>0</v>
      </c>
      <c r="U19" s="2">
        <v>0</v>
      </c>
      <c r="V19" s="2">
        <v>698</v>
      </c>
      <c r="W19" s="2">
        <v>10041</v>
      </c>
      <c r="X19" s="2">
        <v>2042</v>
      </c>
      <c r="Y19" s="2">
        <v>3390</v>
      </c>
      <c r="Z19" s="2">
        <v>0</v>
      </c>
      <c r="AA19" s="1">
        <f t="shared" ref="AA19" si="9">Q19+S19+U19+W19+Y19</f>
        <v>20412</v>
      </c>
      <c r="AB19" s="13">
        <f t="shared" ref="AB19" si="10">R19+T19+V19+X19+Z19</f>
        <v>4137</v>
      </c>
      <c r="AC19" s="14">
        <f t="shared" ref="AC19" si="11">AA19+AB19</f>
        <v>24549</v>
      </c>
      <c r="AE19" s="4" t="s">
        <v>16</v>
      </c>
      <c r="AF19" s="2">
        <f t="shared" si="5"/>
        <v>2926.8499774062357</v>
      </c>
      <c r="AG19" s="2">
        <f t="shared" si="0"/>
        <v>7558.303507516106</v>
      </c>
      <c r="AH19" s="2">
        <f t="shared" si="0"/>
        <v>0</v>
      </c>
      <c r="AI19" s="2" t="str">
        <f t="shared" si="0"/>
        <v>N.A.</v>
      </c>
      <c r="AJ19" s="2" t="str">
        <f t="shared" si="0"/>
        <v>N.A.</v>
      </c>
      <c r="AK19" s="2">
        <f t="shared" si="0"/>
        <v>6073.9255014326636</v>
      </c>
      <c r="AL19" s="2">
        <f t="shared" si="0"/>
        <v>618.39059854596144</v>
      </c>
      <c r="AM19" s="2">
        <f t="shared" si="0"/>
        <v>3327.6395690499512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1256.1540760337057</v>
      </c>
      <c r="AQ19" s="13">
        <f t="shared" ref="AQ19" si="13">IFERROR(M19/AB19, "N.A.")</f>
        <v>5219.6253323664487</v>
      </c>
      <c r="AR19" s="14">
        <f t="shared" ref="AR19" si="14">IFERROR(N19/AC19, "N.A.")</f>
        <v>1924.0786590085136</v>
      </c>
    </row>
    <row r="20" spans="1:44" ht="15" customHeight="1" thickBot="1" x14ac:dyDescent="0.3">
      <c r="A20" s="5" t="s">
        <v>0</v>
      </c>
      <c r="B20" s="42">
        <f>B19+C19</f>
        <v>29990307</v>
      </c>
      <c r="C20" s="43"/>
      <c r="D20" s="42">
        <f>D19+E19</f>
        <v>0</v>
      </c>
      <c r="E20" s="43"/>
      <c r="F20" s="42">
        <f>F19+G19</f>
        <v>4239599.9999999991</v>
      </c>
      <c r="G20" s="43"/>
      <c r="H20" s="42">
        <f>H19+I19</f>
        <v>13004300</v>
      </c>
      <c r="I20" s="43"/>
      <c r="J20" s="42">
        <f>J19+K19</f>
        <v>0</v>
      </c>
      <c r="K20" s="43"/>
      <c r="L20" s="42">
        <f>L19+M19</f>
        <v>47234207</v>
      </c>
      <c r="M20" s="46"/>
      <c r="N20" s="22">
        <f>B20+D20+F20+H20+J20</f>
        <v>47234207</v>
      </c>
      <c r="P20" s="5" t="s">
        <v>0</v>
      </c>
      <c r="Q20" s="42">
        <f>Q19+R19</f>
        <v>8036</v>
      </c>
      <c r="R20" s="43"/>
      <c r="S20" s="42">
        <f>S19+T19</f>
        <v>342</v>
      </c>
      <c r="T20" s="43"/>
      <c r="U20" s="42">
        <f>U19+V19</f>
        <v>698</v>
      </c>
      <c r="V20" s="43"/>
      <c r="W20" s="42">
        <f>W19+X19</f>
        <v>12083</v>
      </c>
      <c r="X20" s="43"/>
      <c r="Y20" s="42">
        <f>Y19+Z19</f>
        <v>3390</v>
      </c>
      <c r="Z20" s="43"/>
      <c r="AA20" s="42">
        <f>AA19+AB19</f>
        <v>24549</v>
      </c>
      <c r="AB20" s="46"/>
      <c r="AC20" s="23">
        <f>Q20+S20+U20+W20+Y20</f>
        <v>24549</v>
      </c>
      <c r="AE20" s="5" t="s">
        <v>0</v>
      </c>
      <c r="AF20" s="44">
        <f>IFERROR(B20/Q20,"N.A.")</f>
        <v>3731.9944001991039</v>
      </c>
      <c r="AG20" s="45"/>
      <c r="AH20" s="44">
        <f>IFERROR(D20/S20,"N.A.")</f>
        <v>0</v>
      </c>
      <c r="AI20" s="45"/>
      <c r="AJ20" s="44">
        <f>IFERROR(F20/U20,"N.A.")</f>
        <v>6073.9255014326636</v>
      </c>
      <c r="AK20" s="45"/>
      <c r="AL20" s="44">
        <f>IFERROR(H20/W20,"N.A.")</f>
        <v>1076.2476206240171</v>
      </c>
      <c r="AM20" s="45"/>
      <c r="AN20" s="44">
        <f>IFERROR(J20/Y20,"N.A.")</f>
        <v>0</v>
      </c>
      <c r="AO20" s="45"/>
      <c r="AP20" s="44">
        <f>IFERROR(L20/AA20,"N.A.")</f>
        <v>1924.0786590085136</v>
      </c>
      <c r="AQ20" s="47"/>
      <c r="AR20" s="16">
        <f>IFERROR(N20/AC20, "N.A.")</f>
        <v>1924.0786590085136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1557804</v>
      </c>
      <c r="C27" s="2"/>
      <c r="D27" s="2"/>
      <c r="E27" s="2"/>
      <c r="F27" s="2"/>
      <c r="G27" s="2"/>
      <c r="H27" s="2">
        <v>1251120</v>
      </c>
      <c r="I27" s="2"/>
      <c r="J27" s="2"/>
      <c r="K27" s="2"/>
      <c r="L27" s="1">
        <f>B27+D27+F27+H27+J27</f>
        <v>2808924</v>
      </c>
      <c r="M27" s="13">
        <f>C27+E27+G27+I27+K27</f>
        <v>0</v>
      </c>
      <c r="N27" s="14">
        <f>L27+M27</f>
        <v>2808924</v>
      </c>
      <c r="P27" s="3" t="s">
        <v>12</v>
      </c>
      <c r="Q27" s="2">
        <v>465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913</v>
      </c>
      <c r="X27" s="2">
        <v>0</v>
      </c>
      <c r="Y27" s="2">
        <v>0</v>
      </c>
      <c r="Z27" s="2">
        <v>0</v>
      </c>
      <c r="AA27" s="1">
        <f t="shared" ref="AA27" si="15">Q27+S27+U27+W27+Y27</f>
        <v>1378</v>
      </c>
      <c r="AB27" s="13">
        <f t="shared" ref="AB27" si="16">R27+T27+V27+X27+Z27</f>
        <v>0</v>
      </c>
      <c r="AC27" s="14">
        <f>AA27+AB27</f>
        <v>1378</v>
      </c>
      <c r="AE27" s="3" t="s">
        <v>12</v>
      </c>
      <c r="AF27" s="2">
        <f>IFERROR(B27/Q27, "N.A.")</f>
        <v>3350.116129032258</v>
      </c>
      <c r="AG27" s="2" t="str">
        <f t="shared" ref="AG27:AR31" si="17">IFERROR(C27/R27, "N.A.")</f>
        <v>N.A.</v>
      </c>
      <c r="AH27" s="2" t="str">
        <f t="shared" si="17"/>
        <v>N.A.</v>
      </c>
      <c r="AI27" s="2" t="str">
        <f t="shared" si="17"/>
        <v>N.A.</v>
      </c>
      <c r="AJ27" s="2" t="str">
        <f t="shared" si="17"/>
        <v>N.A.</v>
      </c>
      <c r="AK27" s="2" t="str">
        <f t="shared" si="17"/>
        <v>N.A.</v>
      </c>
      <c r="AL27" s="2">
        <f t="shared" si="17"/>
        <v>1370.3395399780943</v>
      </c>
      <c r="AM27" s="2" t="str">
        <f t="shared" si="17"/>
        <v>N.A.</v>
      </c>
      <c r="AN27" s="2" t="str">
        <f t="shared" si="17"/>
        <v>N.A.</v>
      </c>
      <c r="AO27" s="2" t="str">
        <f t="shared" si="17"/>
        <v>N.A.</v>
      </c>
      <c r="AP27" s="15">
        <f t="shared" si="17"/>
        <v>2038.4063860667634</v>
      </c>
      <c r="AQ27" s="13" t="str">
        <f t="shared" si="17"/>
        <v>N.A.</v>
      </c>
      <c r="AR27" s="14">
        <f t="shared" si="17"/>
        <v>2038.4063860667634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4898620.0000000009</v>
      </c>
      <c r="C29" s="2">
        <v>7436750.0000000009</v>
      </c>
      <c r="D29" s="2"/>
      <c r="E29" s="2"/>
      <c r="F29" s="2"/>
      <c r="G29" s="2">
        <v>4007600</v>
      </c>
      <c r="H29" s="2"/>
      <c r="I29" s="2">
        <v>5797440</v>
      </c>
      <c r="J29" s="2"/>
      <c r="K29" s="2"/>
      <c r="L29" s="1">
        <f t="shared" si="18"/>
        <v>4898620.0000000009</v>
      </c>
      <c r="M29" s="13">
        <f t="shared" si="18"/>
        <v>17241790</v>
      </c>
      <c r="N29" s="14">
        <f t="shared" si="19"/>
        <v>22140410</v>
      </c>
      <c r="P29" s="3" t="s">
        <v>14</v>
      </c>
      <c r="Q29" s="2">
        <v>808</v>
      </c>
      <c r="R29" s="2">
        <v>931</v>
      </c>
      <c r="S29" s="2">
        <v>0</v>
      </c>
      <c r="T29" s="2">
        <v>0</v>
      </c>
      <c r="U29" s="2">
        <v>0</v>
      </c>
      <c r="V29" s="2">
        <v>233</v>
      </c>
      <c r="W29" s="2">
        <v>0</v>
      </c>
      <c r="X29" s="2">
        <v>1577</v>
      </c>
      <c r="Y29" s="2">
        <v>0</v>
      </c>
      <c r="Z29" s="2">
        <v>0</v>
      </c>
      <c r="AA29" s="1">
        <f t="shared" si="20"/>
        <v>808</v>
      </c>
      <c r="AB29" s="13">
        <f t="shared" si="21"/>
        <v>2741</v>
      </c>
      <c r="AC29" s="14">
        <f t="shared" si="22"/>
        <v>3549</v>
      </c>
      <c r="AE29" s="3" t="s">
        <v>14</v>
      </c>
      <c r="AF29" s="2">
        <f t="shared" si="23"/>
        <v>6062.6485148514867</v>
      </c>
      <c r="AG29" s="2">
        <f t="shared" si="17"/>
        <v>7987.9162191192272</v>
      </c>
      <c r="AH29" s="2" t="str">
        <f t="shared" si="17"/>
        <v>N.A.</v>
      </c>
      <c r="AI29" s="2" t="str">
        <f t="shared" si="17"/>
        <v>N.A.</v>
      </c>
      <c r="AJ29" s="2" t="str">
        <f t="shared" si="17"/>
        <v>N.A.</v>
      </c>
      <c r="AK29" s="2">
        <f t="shared" si="17"/>
        <v>17200</v>
      </c>
      <c r="AL29" s="2" t="str">
        <f t="shared" si="17"/>
        <v>N.A.</v>
      </c>
      <c r="AM29" s="2">
        <f t="shared" si="17"/>
        <v>3676.2460367786939</v>
      </c>
      <c r="AN29" s="2" t="str">
        <f t="shared" si="17"/>
        <v>N.A.</v>
      </c>
      <c r="AO29" s="2" t="str">
        <f t="shared" si="17"/>
        <v>N.A.</v>
      </c>
      <c r="AP29" s="15">
        <f t="shared" si="17"/>
        <v>6062.6485148514867</v>
      </c>
      <c r="AQ29" s="13">
        <f t="shared" si="17"/>
        <v>6290.3283473184965</v>
      </c>
      <c r="AR29" s="14">
        <f t="shared" si="17"/>
        <v>6238.4925331079176</v>
      </c>
    </row>
    <row r="30" spans="1:44" ht="15" customHeight="1" thickBot="1" x14ac:dyDescent="0.3">
      <c r="A30" s="3" t="s">
        <v>15</v>
      </c>
      <c r="B30" s="2">
        <v>7106828.0000000009</v>
      </c>
      <c r="C30" s="2"/>
      <c r="D30" s="2"/>
      <c r="E30" s="2"/>
      <c r="F30" s="2"/>
      <c r="G30" s="2">
        <v>0</v>
      </c>
      <c r="H30" s="2">
        <v>2334400.0000000005</v>
      </c>
      <c r="I30" s="2"/>
      <c r="J30" s="2">
        <v>0</v>
      </c>
      <c r="K30" s="2"/>
      <c r="L30" s="1">
        <f t="shared" si="18"/>
        <v>9441228.0000000019</v>
      </c>
      <c r="M30" s="13">
        <f t="shared" si="18"/>
        <v>0</v>
      </c>
      <c r="N30" s="14">
        <f t="shared" si="19"/>
        <v>9441228.0000000019</v>
      </c>
      <c r="P30" s="3" t="s">
        <v>15</v>
      </c>
      <c r="Q30" s="2">
        <v>3269</v>
      </c>
      <c r="R30" s="2">
        <v>0</v>
      </c>
      <c r="S30" s="2">
        <v>0</v>
      </c>
      <c r="T30" s="2">
        <v>0</v>
      </c>
      <c r="U30" s="2">
        <v>0</v>
      </c>
      <c r="V30" s="2">
        <v>233</v>
      </c>
      <c r="W30" s="2">
        <v>8022</v>
      </c>
      <c r="X30" s="2">
        <v>0</v>
      </c>
      <c r="Y30" s="2">
        <v>1344</v>
      </c>
      <c r="Z30" s="2">
        <v>0</v>
      </c>
      <c r="AA30" s="1">
        <f t="shared" si="20"/>
        <v>12635</v>
      </c>
      <c r="AB30" s="13">
        <f t="shared" si="21"/>
        <v>233</v>
      </c>
      <c r="AC30" s="21">
        <f t="shared" si="22"/>
        <v>12868</v>
      </c>
      <c r="AE30" s="3" t="s">
        <v>15</v>
      </c>
      <c r="AF30" s="2">
        <f t="shared" si="23"/>
        <v>2174.0067298868157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>
        <f t="shared" si="17"/>
        <v>0</v>
      </c>
      <c r="AL30" s="2">
        <f t="shared" si="17"/>
        <v>290.99975068561463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747.22817570241409</v>
      </c>
      <c r="AQ30" s="13">
        <f t="shared" si="17"/>
        <v>0</v>
      </c>
      <c r="AR30" s="14">
        <f t="shared" si="17"/>
        <v>733.69816599316152</v>
      </c>
    </row>
    <row r="31" spans="1:44" ht="15" customHeight="1" thickBot="1" x14ac:dyDescent="0.3">
      <c r="A31" s="4" t="s">
        <v>16</v>
      </c>
      <c r="B31" s="2">
        <v>13563252.000000002</v>
      </c>
      <c r="C31" s="2">
        <v>7436750.0000000009</v>
      </c>
      <c r="D31" s="2"/>
      <c r="E31" s="2"/>
      <c r="F31" s="2"/>
      <c r="G31" s="2">
        <v>4007600</v>
      </c>
      <c r="H31" s="2">
        <v>3585520.0000000014</v>
      </c>
      <c r="I31" s="2">
        <v>5797440</v>
      </c>
      <c r="J31" s="2">
        <v>0</v>
      </c>
      <c r="K31" s="2"/>
      <c r="L31" s="1">
        <f t="shared" ref="L31" si="24">B31+D31+F31+H31+J31</f>
        <v>17148772.000000004</v>
      </c>
      <c r="M31" s="13">
        <f t="shared" ref="M31" si="25">C31+E31+G31+I31+K31</f>
        <v>17241790</v>
      </c>
      <c r="N31" s="21">
        <f t="shared" ref="N31" si="26">L31+M31</f>
        <v>34390562</v>
      </c>
      <c r="P31" s="4" t="s">
        <v>16</v>
      </c>
      <c r="Q31" s="2">
        <v>4542</v>
      </c>
      <c r="R31" s="2">
        <v>931</v>
      </c>
      <c r="S31" s="2">
        <v>0</v>
      </c>
      <c r="T31" s="2">
        <v>0</v>
      </c>
      <c r="U31" s="2">
        <v>0</v>
      </c>
      <c r="V31" s="2">
        <v>466</v>
      </c>
      <c r="W31" s="2">
        <v>8935</v>
      </c>
      <c r="X31" s="2">
        <v>1577</v>
      </c>
      <c r="Y31" s="2">
        <v>1344</v>
      </c>
      <c r="Z31" s="2">
        <v>0</v>
      </c>
      <c r="AA31" s="1">
        <f t="shared" ref="AA31" si="27">Q31+S31+U31+W31+Y31</f>
        <v>14821</v>
      </c>
      <c r="AB31" s="13">
        <f t="shared" ref="AB31" si="28">R31+T31+V31+X31+Z31</f>
        <v>2974</v>
      </c>
      <c r="AC31" s="14">
        <f t="shared" ref="AC31" si="29">AA31+AB31</f>
        <v>17795</v>
      </c>
      <c r="AE31" s="4" t="s">
        <v>16</v>
      </c>
      <c r="AF31" s="2">
        <f t="shared" si="23"/>
        <v>2986.1849405548219</v>
      </c>
      <c r="AG31" s="2">
        <f t="shared" si="17"/>
        <v>7987.9162191192272</v>
      </c>
      <c r="AH31" s="2" t="str">
        <f t="shared" si="17"/>
        <v>N.A.</v>
      </c>
      <c r="AI31" s="2" t="str">
        <f t="shared" si="17"/>
        <v>N.A.</v>
      </c>
      <c r="AJ31" s="2" t="str">
        <f t="shared" si="17"/>
        <v>N.A.</v>
      </c>
      <c r="AK31" s="2">
        <f t="shared" si="17"/>
        <v>8600</v>
      </c>
      <c r="AL31" s="2">
        <f t="shared" si="17"/>
        <v>401.28931169557933</v>
      </c>
      <c r="AM31" s="2">
        <f t="shared" si="17"/>
        <v>3676.2460367786939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1157.0590378516972</v>
      </c>
      <c r="AQ31" s="13">
        <f t="shared" ref="AQ31" si="31">IFERROR(M31/AB31, "N.A.")</f>
        <v>5797.5084061869538</v>
      </c>
      <c r="AR31" s="14">
        <f t="shared" ref="AR31" si="32">IFERROR(N31/AC31, "N.A.")</f>
        <v>1932.5969092441696</v>
      </c>
    </row>
    <row r="32" spans="1:44" ht="15" customHeight="1" thickBot="1" x14ac:dyDescent="0.3">
      <c r="A32" s="5" t="s">
        <v>0</v>
      </c>
      <c r="B32" s="42">
        <f>B31+C31</f>
        <v>21000002.000000004</v>
      </c>
      <c r="C32" s="43"/>
      <c r="D32" s="42">
        <f>D31+E31</f>
        <v>0</v>
      </c>
      <c r="E32" s="43"/>
      <c r="F32" s="42">
        <f>F31+G31</f>
        <v>4007600</v>
      </c>
      <c r="G32" s="43"/>
      <c r="H32" s="42">
        <f>H31+I31</f>
        <v>9382960.0000000019</v>
      </c>
      <c r="I32" s="43"/>
      <c r="J32" s="42">
        <f>J31+K31</f>
        <v>0</v>
      </c>
      <c r="K32" s="43"/>
      <c r="L32" s="42">
        <f>L31+M31</f>
        <v>34390562</v>
      </c>
      <c r="M32" s="46"/>
      <c r="N32" s="22">
        <f>B32+D32+F32+H32+J32</f>
        <v>34390562.000000007</v>
      </c>
      <c r="P32" s="5" t="s">
        <v>0</v>
      </c>
      <c r="Q32" s="42">
        <f>Q31+R31</f>
        <v>5473</v>
      </c>
      <c r="R32" s="43"/>
      <c r="S32" s="42">
        <f>S31+T31</f>
        <v>0</v>
      </c>
      <c r="T32" s="43"/>
      <c r="U32" s="42">
        <f>U31+V31</f>
        <v>466</v>
      </c>
      <c r="V32" s="43"/>
      <c r="W32" s="42">
        <f>W31+X31</f>
        <v>10512</v>
      </c>
      <c r="X32" s="43"/>
      <c r="Y32" s="42">
        <f>Y31+Z31</f>
        <v>1344</v>
      </c>
      <c r="Z32" s="43"/>
      <c r="AA32" s="42">
        <f>AA31+AB31</f>
        <v>17795</v>
      </c>
      <c r="AB32" s="46"/>
      <c r="AC32" s="23">
        <f>Q32+S32+U32+W32+Y32</f>
        <v>17795</v>
      </c>
      <c r="AE32" s="5" t="s">
        <v>0</v>
      </c>
      <c r="AF32" s="44">
        <f>IFERROR(B32/Q32,"N.A.")</f>
        <v>3837.0184542298562</v>
      </c>
      <c r="AG32" s="45"/>
      <c r="AH32" s="44" t="str">
        <f>IFERROR(D32/S32,"N.A.")</f>
        <v>N.A.</v>
      </c>
      <c r="AI32" s="45"/>
      <c r="AJ32" s="44">
        <f>IFERROR(F32/U32,"N.A.")</f>
        <v>8600</v>
      </c>
      <c r="AK32" s="45"/>
      <c r="AL32" s="44">
        <f>IFERROR(H32/W32,"N.A.")</f>
        <v>892.5951293759515</v>
      </c>
      <c r="AM32" s="45"/>
      <c r="AN32" s="44">
        <f>IFERROR(J32/Y32,"N.A.")</f>
        <v>0</v>
      </c>
      <c r="AO32" s="45"/>
      <c r="AP32" s="44">
        <f>IFERROR(L32/AA32,"N.A.")</f>
        <v>1932.5969092441696</v>
      </c>
      <c r="AQ32" s="47"/>
      <c r="AR32" s="16">
        <f>IFERROR(N32/AC32, "N.A.")</f>
        <v>1932.5969092441701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200380</v>
      </c>
      <c r="C39" s="2"/>
      <c r="D39" s="2">
        <v>0</v>
      </c>
      <c r="E39" s="2"/>
      <c r="F39" s="2"/>
      <c r="G39" s="2"/>
      <c r="H39" s="2">
        <v>2623740</v>
      </c>
      <c r="I39" s="2"/>
      <c r="J39" s="2">
        <v>0</v>
      </c>
      <c r="K39" s="2"/>
      <c r="L39" s="1">
        <f>B39+D39+F39+H39+J39</f>
        <v>2824120</v>
      </c>
      <c r="M39" s="13">
        <f>C39+E39+G39+I39+K39</f>
        <v>0</v>
      </c>
      <c r="N39" s="14">
        <f>L39+M39</f>
        <v>2824120</v>
      </c>
      <c r="P39" s="3" t="s">
        <v>12</v>
      </c>
      <c r="Q39" s="2">
        <v>233</v>
      </c>
      <c r="R39" s="2">
        <v>0</v>
      </c>
      <c r="S39" s="2">
        <v>342</v>
      </c>
      <c r="T39" s="2">
        <v>0</v>
      </c>
      <c r="U39" s="2">
        <v>0</v>
      </c>
      <c r="V39" s="2">
        <v>0</v>
      </c>
      <c r="W39" s="2">
        <v>1106</v>
      </c>
      <c r="X39" s="2">
        <v>0</v>
      </c>
      <c r="Y39" s="2">
        <v>232</v>
      </c>
      <c r="Z39" s="2">
        <v>0</v>
      </c>
      <c r="AA39" s="1">
        <f>Q39+S39+U39+W39+Y39</f>
        <v>1913</v>
      </c>
      <c r="AB39" s="13">
        <f>R39+T39+V39+X39+Z39</f>
        <v>0</v>
      </c>
      <c r="AC39" s="14">
        <f>AA39+AB39</f>
        <v>1913</v>
      </c>
      <c r="AE39" s="3" t="s">
        <v>12</v>
      </c>
      <c r="AF39" s="2">
        <f>IFERROR(B39/Q39, "N.A.")</f>
        <v>860</v>
      </c>
      <c r="AG39" s="2" t="str">
        <f t="shared" ref="AG39:AR43" si="33">IFERROR(C39/R39, "N.A.")</f>
        <v>N.A.</v>
      </c>
      <c r="AH39" s="2">
        <f t="shared" si="33"/>
        <v>0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>
        <f t="shared" si="33"/>
        <v>2372.2784810126582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1476.2780972294825</v>
      </c>
      <c r="AQ39" s="13" t="str">
        <f t="shared" si="33"/>
        <v>N.A.</v>
      </c>
      <c r="AR39" s="14">
        <f t="shared" si="33"/>
        <v>1476.2780972294825</v>
      </c>
    </row>
    <row r="40" spans="1:44" ht="15" customHeight="1" thickBot="1" x14ac:dyDescent="0.3">
      <c r="A40" s="3" t="s">
        <v>13</v>
      </c>
      <c r="B40" s="2">
        <v>601140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601140</v>
      </c>
      <c r="M40" s="13">
        <f t="shared" si="34"/>
        <v>0</v>
      </c>
      <c r="N40" s="14">
        <f t="shared" ref="N40:N42" si="35">L40+M40</f>
        <v>601140</v>
      </c>
      <c r="P40" s="3" t="s">
        <v>13</v>
      </c>
      <c r="Q40" s="2">
        <v>233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233</v>
      </c>
      <c r="AB40" s="13">
        <f t="shared" si="36"/>
        <v>0</v>
      </c>
      <c r="AC40" s="14">
        <f t="shared" ref="AC40:AC42" si="37">AA40+AB40</f>
        <v>233</v>
      </c>
      <c r="AE40" s="3" t="s">
        <v>13</v>
      </c>
      <c r="AF40" s="2">
        <f t="shared" ref="AF40:AF43" si="38">IFERROR(B40/Q40, "N.A.")</f>
        <v>2580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2580</v>
      </c>
      <c r="AQ40" s="13" t="str">
        <f t="shared" si="33"/>
        <v>N.A.</v>
      </c>
      <c r="AR40" s="14">
        <f t="shared" si="33"/>
        <v>2580</v>
      </c>
    </row>
    <row r="41" spans="1:44" ht="15" customHeight="1" thickBot="1" x14ac:dyDescent="0.3">
      <c r="A41" s="3" t="s">
        <v>14</v>
      </c>
      <c r="B41" s="2">
        <v>5066585</v>
      </c>
      <c r="C41" s="2">
        <v>3122200</v>
      </c>
      <c r="D41" s="2"/>
      <c r="E41" s="2"/>
      <c r="F41" s="2"/>
      <c r="G41" s="2"/>
      <c r="H41" s="2"/>
      <c r="I41" s="2">
        <v>997599.99999999988</v>
      </c>
      <c r="J41" s="2">
        <v>0</v>
      </c>
      <c r="K41" s="2"/>
      <c r="L41" s="1">
        <f t="shared" si="34"/>
        <v>5066585</v>
      </c>
      <c r="M41" s="13">
        <f t="shared" si="34"/>
        <v>4119800</v>
      </c>
      <c r="N41" s="14">
        <f t="shared" si="35"/>
        <v>9186385</v>
      </c>
      <c r="P41" s="3" t="s">
        <v>14</v>
      </c>
      <c r="Q41" s="2">
        <v>1631</v>
      </c>
      <c r="R41" s="2">
        <v>466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465</v>
      </c>
      <c r="Y41" s="2">
        <v>574</v>
      </c>
      <c r="Z41" s="2">
        <v>0</v>
      </c>
      <c r="AA41" s="1">
        <f t="shared" si="36"/>
        <v>2205</v>
      </c>
      <c r="AB41" s="13">
        <f t="shared" si="36"/>
        <v>931</v>
      </c>
      <c r="AC41" s="14">
        <f t="shared" si="37"/>
        <v>3136</v>
      </c>
      <c r="AE41" s="3" t="s">
        <v>14</v>
      </c>
      <c r="AF41" s="2">
        <f t="shared" si="38"/>
        <v>3106.4285714285716</v>
      </c>
      <c r="AG41" s="2">
        <f t="shared" si="33"/>
        <v>6700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 t="str">
        <f t="shared" si="33"/>
        <v>N.A.</v>
      </c>
      <c r="AL41" s="2" t="str">
        <f t="shared" si="33"/>
        <v>N.A.</v>
      </c>
      <c r="AM41" s="2">
        <f t="shared" si="33"/>
        <v>2145.3763440860212</v>
      </c>
      <c r="AN41" s="2">
        <f t="shared" si="33"/>
        <v>0</v>
      </c>
      <c r="AO41" s="2" t="str">
        <f t="shared" si="33"/>
        <v>N.A.</v>
      </c>
      <c r="AP41" s="15">
        <f t="shared" si="33"/>
        <v>2297.7709750566892</v>
      </c>
      <c r="AQ41" s="13">
        <f t="shared" si="33"/>
        <v>4425.1342642320087</v>
      </c>
      <c r="AR41" s="14">
        <f t="shared" si="33"/>
        <v>2929.3319515306121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232000</v>
      </c>
      <c r="H42" s="2"/>
      <c r="I42" s="2"/>
      <c r="J42" s="2">
        <v>0</v>
      </c>
      <c r="K42" s="2"/>
      <c r="L42" s="1">
        <f t="shared" si="34"/>
        <v>0</v>
      </c>
      <c r="M42" s="13">
        <f t="shared" si="34"/>
        <v>232000</v>
      </c>
      <c r="N42" s="14">
        <f t="shared" si="35"/>
        <v>232000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232</v>
      </c>
      <c r="W42" s="2">
        <v>0</v>
      </c>
      <c r="X42" s="2">
        <v>0</v>
      </c>
      <c r="Y42" s="2">
        <v>1240</v>
      </c>
      <c r="Z42" s="2">
        <v>0</v>
      </c>
      <c r="AA42" s="1">
        <f t="shared" si="36"/>
        <v>1240</v>
      </c>
      <c r="AB42" s="13">
        <f t="shared" si="36"/>
        <v>232</v>
      </c>
      <c r="AC42" s="14">
        <f t="shared" si="37"/>
        <v>1472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>
        <f t="shared" si="33"/>
        <v>1000</v>
      </c>
      <c r="AL42" s="2" t="str">
        <f t="shared" si="33"/>
        <v>N.A.</v>
      </c>
      <c r="AM42" s="2" t="str">
        <f t="shared" si="33"/>
        <v>N.A.</v>
      </c>
      <c r="AN42" s="2">
        <f t="shared" si="33"/>
        <v>0</v>
      </c>
      <c r="AO42" s="2" t="str">
        <f t="shared" si="33"/>
        <v>N.A.</v>
      </c>
      <c r="AP42" s="15">
        <f t="shared" si="33"/>
        <v>0</v>
      </c>
      <c r="AQ42" s="13">
        <f t="shared" si="33"/>
        <v>1000</v>
      </c>
      <c r="AR42" s="14">
        <f t="shared" si="33"/>
        <v>157.60869565217391</v>
      </c>
    </row>
    <row r="43" spans="1:44" ht="15" customHeight="1" thickBot="1" x14ac:dyDescent="0.3">
      <c r="A43" s="4" t="s">
        <v>16</v>
      </c>
      <c r="B43" s="2">
        <v>5868105</v>
      </c>
      <c r="C43" s="2">
        <v>3122200</v>
      </c>
      <c r="D43" s="2">
        <v>0</v>
      </c>
      <c r="E43" s="2"/>
      <c r="F43" s="2"/>
      <c r="G43" s="2">
        <v>232000</v>
      </c>
      <c r="H43" s="2">
        <v>2623740</v>
      </c>
      <c r="I43" s="2">
        <v>997599.99999999988</v>
      </c>
      <c r="J43" s="2">
        <v>0</v>
      </c>
      <c r="K43" s="2"/>
      <c r="L43" s="1">
        <f t="shared" ref="L43" si="39">B43+D43+F43+H43+J43</f>
        <v>8491845</v>
      </c>
      <c r="M43" s="13">
        <f t="shared" ref="M43" si="40">C43+E43+G43+I43+K43</f>
        <v>4351800</v>
      </c>
      <c r="N43" s="21">
        <f t="shared" ref="N43" si="41">L43+M43</f>
        <v>12843645</v>
      </c>
      <c r="P43" s="4" t="s">
        <v>16</v>
      </c>
      <c r="Q43" s="2">
        <v>2097</v>
      </c>
      <c r="R43" s="2">
        <v>466</v>
      </c>
      <c r="S43" s="2">
        <v>342</v>
      </c>
      <c r="T43" s="2">
        <v>0</v>
      </c>
      <c r="U43" s="2">
        <v>0</v>
      </c>
      <c r="V43" s="2">
        <v>232</v>
      </c>
      <c r="W43" s="2">
        <v>1106</v>
      </c>
      <c r="X43" s="2">
        <v>465</v>
      </c>
      <c r="Y43" s="2">
        <v>2046</v>
      </c>
      <c r="Z43" s="2">
        <v>0</v>
      </c>
      <c r="AA43" s="1">
        <f t="shared" ref="AA43" si="42">Q43+S43+U43+W43+Y43</f>
        <v>5591</v>
      </c>
      <c r="AB43" s="13">
        <f t="shared" ref="AB43" si="43">R43+T43+V43+X43+Z43</f>
        <v>1163</v>
      </c>
      <c r="AC43" s="21">
        <f t="shared" ref="AC43" si="44">AA43+AB43</f>
        <v>6754</v>
      </c>
      <c r="AE43" s="4" t="s">
        <v>16</v>
      </c>
      <c r="AF43" s="2">
        <f t="shared" si="38"/>
        <v>2798.3333333333335</v>
      </c>
      <c r="AG43" s="2">
        <f t="shared" si="33"/>
        <v>6700</v>
      </c>
      <c r="AH43" s="2">
        <f t="shared" si="33"/>
        <v>0</v>
      </c>
      <c r="AI43" s="2" t="str">
        <f t="shared" si="33"/>
        <v>N.A.</v>
      </c>
      <c r="AJ43" s="2" t="str">
        <f t="shared" si="33"/>
        <v>N.A.</v>
      </c>
      <c r="AK43" s="2">
        <f t="shared" si="33"/>
        <v>1000</v>
      </c>
      <c r="AL43" s="2">
        <f t="shared" si="33"/>
        <v>2372.2784810126582</v>
      </c>
      <c r="AM43" s="2">
        <f t="shared" si="33"/>
        <v>2145.3763440860212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1518.8418887497764</v>
      </c>
      <c r="AQ43" s="13">
        <f t="shared" ref="AQ43" si="46">IFERROR(M43/AB43, "N.A.")</f>
        <v>3741.8744625967324</v>
      </c>
      <c r="AR43" s="14">
        <f t="shared" ref="AR43" si="47">IFERROR(N43/AC43, "N.A.")</f>
        <v>1901.6353272135032</v>
      </c>
    </row>
    <row r="44" spans="1:44" ht="15" customHeight="1" thickBot="1" x14ac:dyDescent="0.3">
      <c r="A44" s="5" t="s">
        <v>0</v>
      </c>
      <c r="B44" s="42">
        <f>B43+C43</f>
        <v>8990305</v>
      </c>
      <c r="C44" s="43"/>
      <c r="D44" s="42">
        <f>D43+E43</f>
        <v>0</v>
      </c>
      <c r="E44" s="43"/>
      <c r="F44" s="42">
        <f>F43+G43</f>
        <v>232000</v>
      </c>
      <c r="G44" s="43"/>
      <c r="H44" s="42">
        <f>H43+I43</f>
        <v>3621340</v>
      </c>
      <c r="I44" s="43"/>
      <c r="J44" s="42">
        <f>J43+K43</f>
        <v>0</v>
      </c>
      <c r="K44" s="43"/>
      <c r="L44" s="42">
        <f>L43+M43</f>
        <v>12843645</v>
      </c>
      <c r="M44" s="46"/>
      <c r="N44" s="22">
        <f>B44+D44+F44+H44+J44</f>
        <v>12843645</v>
      </c>
      <c r="P44" s="5" t="s">
        <v>0</v>
      </c>
      <c r="Q44" s="42">
        <f>Q43+R43</f>
        <v>2563</v>
      </c>
      <c r="R44" s="43"/>
      <c r="S44" s="42">
        <f>S43+T43</f>
        <v>342</v>
      </c>
      <c r="T44" s="43"/>
      <c r="U44" s="42">
        <f>U43+V43</f>
        <v>232</v>
      </c>
      <c r="V44" s="43"/>
      <c r="W44" s="42">
        <f>W43+X43</f>
        <v>1571</v>
      </c>
      <c r="X44" s="43"/>
      <c r="Y44" s="42">
        <f>Y43+Z43</f>
        <v>2046</v>
      </c>
      <c r="Z44" s="43"/>
      <c r="AA44" s="42">
        <f>AA43+AB43</f>
        <v>6754</v>
      </c>
      <c r="AB44" s="46"/>
      <c r="AC44" s="22">
        <f>Q44+S44+U44+W44+Y44</f>
        <v>6754</v>
      </c>
      <c r="AE44" s="5" t="s">
        <v>0</v>
      </c>
      <c r="AF44" s="44">
        <f>IFERROR(B44/Q44,"N.A.")</f>
        <v>3507.7272727272725</v>
      </c>
      <c r="AG44" s="45"/>
      <c r="AH44" s="44">
        <f>IFERROR(D44/S44,"N.A.")</f>
        <v>0</v>
      </c>
      <c r="AI44" s="45"/>
      <c r="AJ44" s="44">
        <f>IFERROR(F44/U44,"N.A.")</f>
        <v>1000</v>
      </c>
      <c r="AK44" s="45"/>
      <c r="AL44" s="44">
        <f>IFERROR(H44/W44,"N.A.")</f>
        <v>2305.1177593889242</v>
      </c>
      <c r="AM44" s="45"/>
      <c r="AN44" s="44">
        <f>IFERROR(J44/Y44,"N.A.")</f>
        <v>0</v>
      </c>
      <c r="AO44" s="45"/>
      <c r="AP44" s="44">
        <f>IFERROR(L44/AA44,"N.A.")</f>
        <v>1901.6353272135032</v>
      </c>
      <c r="AQ44" s="47"/>
      <c r="AR44" s="16">
        <f>IFERROR(N44/AC44, "N.A.")</f>
        <v>1901.6353272135032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1204500</v>
      </c>
      <c r="C15" s="2"/>
      <c r="D15" s="2">
        <v>851400</v>
      </c>
      <c r="E15" s="2"/>
      <c r="F15" s="2"/>
      <c r="G15" s="2"/>
      <c r="H15" s="2">
        <v>3064709.9999999995</v>
      </c>
      <c r="I15" s="2"/>
      <c r="J15" s="2">
        <v>0</v>
      </c>
      <c r="K15" s="2"/>
      <c r="L15" s="1">
        <f>B15+D15+F15+H15+J15</f>
        <v>5120610</v>
      </c>
      <c r="M15" s="13">
        <f>C15+E15+G15+I15+K15</f>
        <v>0</v>
      </c>
      <c r="N15" s="14">
        <f>L15+M15</f>
        <v>5120610</v>
      </c>
      <c r="P15" s="3" t="s">
        <v>12</v>
      </c>
      <c r="Q15" s="2">
        <v>330</v>
      </c>
      <c r="R15" s="2">
        <v>0</v>
      </c>
      <c r="S15" s="2">
        <v>165</v>
      </c>
      <c r="T15" s="2">
        <v>0</v>
      </c>
      <c r="U15" s="2">
        <v>0</v>
      </c>
      <c r="V15" s="2">
        <v>0</v>
      </c>
      <c r="W15" s="2">
        <v>1155</v>
      </c>
      <c r="X15" s="2">
        <v>0</v>
      </c>
      <c r="Y15" s="2">
        <v>165</v>
      </c>
      <c r="Z15" s="2">
        <v>0</v>
      </c>
      <c r="AA15" s="1">
        <f>Q15+S15+U15+W15+Y15</f>
        <v>1815</v>
      </c>
      <c r="AB15" s="13">
        <f>R15+T15+V15+X15+Z15</f>
        <v>0</v>
      </c>
      <c r="AC15" s="14">
        <f>AA15+AB15</f>
        <v>1815</v>
      </c>
      <c r="AE15" s="3" t="s">
        <v>12</v>
      </c>
      <c r="AF15" s="2">
        <f>IFERROR(B15/Q15, "N.A.")</f>
        <v>3650</v>
      </c>
      <c r="AG15" s="2" t="str">
        <f t="shared" ref="AG15:AR19" si="0">IFERROR(C15/R15, "N.A.")</f>
        <v>N.A.</v>
      </c>
      <c r="AH15" s="2">
        <f t="shared" si="0"/>
        <v>5160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2653.4285714285711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2821.2727272727275</v>
      </c>
      <c r="AQ15" s="13" t="str">
        <f t="shared" si="0"/>
        <v>N.A.</v>
      </c>
      <c r="AR15" s="14">
        <f t="shared" si="0"/>
        <v>2821.2727272727275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990000</v>
      </c>
      <c r="C17" s="2">
        <v>4224000</v>
      </c>
      <c r="D17" s="2"/>
      <c r="E17" s="2"/>
      <c r="F17" s="2"/>
      <c r="G17" s="2"/>
      <c r="H17" s="2"/>
      <c r="I17" s="2">
        <v>0</v>
      </c>
      <c r="J17" s="2"/>
      <c r="K17" s="2"/>
      <c r="L17" s="1">
        <f t="shared" si="1"/>
        <v>990000</v>
      </c>
      <c r="M17" s="13">
        <f t="shared" si="1"/>
        <v>4224000</v>
      </c>
      <c r="N17" s="14">
        <f t="shared" si="2"/>
        <v>5214000</v>
      </c>
      <c r="P17" s="3" t="s">
        <v>14</v>
      </c>
      <c r="Q17" s="2">
        <v>165</v>
      </c>
      <c r="R17" s="2">
        <v>1320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165</v>
      </c>
      <c r="Y17" s="2">
        <v>0</v>
      </c>
      <c r="Z17" s="2">
        <v>0</v>
      </c>
      <c r="AA17" s="1">
        <f t="shared" si="3"/>
        <v>165</v>
      </c>
      <c r="AB17" s="13">
        <f t="shared" si="3"/>
        <v>1485</v>
      </c>
      <c r="AC17" s="14">
        <f t="shared" si="4"/>
        <v>1650</v>
      </c>
      <c r="AE17" s="3" t="s">
        <v>14</v>
      </c>
      <c r="AF17" s="2">
        <f t="shared" si="5"/>
        <v>6000</v>
      </c>
      <c r="AG17" s="2">
        <f t="shared" si="0"/>
        <v>3200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0</v>
      </c>
      <c r="AN17" s="2" t="str">
        <f t="shared" si="0"/>
        <v>N.A.</v>
      </c>
      <c r="AO17" s="2" t="str">
        <f t="shared" si="0"/>
        <v>N.A.</v>
      </c>
      <c r="AP17" s="15">
        <f t="shared" si="0"/>
        <v>6000</v>
      </c>
      <c r="AQ17" s="13">
        <f t="shared" si="0"/>
        <v>2844.4444444444443</v>
      </c>
      <c r="AR17" s="14">
        <f t="shared" si="0"/>
        <v>3160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3334650</v>
      </c>
      <c r="I18" s="2"/>
      <c r="J18" s="2"/>
      <c r="K18" s="2"/>
      <c r="L18" s="1">
        <f t="shared" si="1"/>
        <v>3334650</v>
      </c>
      <c r="M18" s="13">
        <f t="shared" si="1"/>
        <v>0</v>
      </c>
      <c r="N18" s="14">
        <f t="shared" si="2"/>
        <v>3334650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1155</v>
      </c>
      <c r="X18" s="2">
        <v>0</v>
      </c>
      <c r="Y18" s="2">
        <v>0</v>
      </c>
      <c r="Z18" s="2">
        <v>0</v>
      </c>
      <c r="AA18" s="1">
        <f t="shared" si="3"/>
        <v>1155</v>
      </c>
      <c r="AB18" s="13">
        <f t="shared" si="3"/>
        <v>0</v>
      </c>
      <c r="AC18" s="21">
        <f t="shared" si="4"/>
        <v>1155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2887.1428571428573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2887.1428571428573</v>
      </c>
      <c r="AQ18" s="13" t="str">
        <f t="shared" si="0"/>
        <v>N.A.</v>
      </c>
      <c r="AR18" s="14">
        <f t="shared" si="0"/>
        <v>2887.1428571428573</v>
      </c>
    </row>
    <row r="19" spans="1:44" ht="15" customHeight="1" thickBot="1" x14ac:dyDescent="0.3">
      <c r="A19" s="4" t="s">
        <v>16</v>
      </c>
      <c r="B19" s="2">
        <v>2194500</v>
      </c>
      <c r="C19" s="2">
        <v>4224000</v>
      </c>
      <c r="D19" s="2">
        <v>851400</v>
      </c>
      <c r="E19" s="2"/>
      <c r="F19" s="2"/>
      <c r="G19" s="2"/>
      <c r="H19" s="2">
        <v>6399360.0000000009</v>
      </c>
      <c r="I19" s="2">
        <v>0</v>
      </c>
      <c r="J19" s="2">
        <v>0</v>
      </c>
      <c r="K19" s="2"/>
      <c r="L19" s="1">
        <f t="shared" ref="L19" si="6">B19+D19+F19+H19+J19</f>
        <v>9445260</v>
      </c>
      <c r="M19" s="13">
        <f t="shared" ref="M19" si="7">C19+E19+G19+I19+K19</f>
        <v>4224000</v>
      </c>
      <c r="N19" s="21">
        <f t="shared" ref="N19" si="8">L19+M19</f>
        <v>13669260</v>
      </c>
      <c r="P19" s="4" t="s">
        <v>16</v>
      </c>
      <c r="Q19" s="2">
        <v>495</v>
      </c>
      <c r="R19" s="2">
        <v>1320</v>
      </c>
      <c r="S19" s="2">
        <v>165</v>
      </c>
      <c r="T19" s="2">
        <v>0</v>
      </c>
      <c r="U19" s="2">
        <v>0</v>
      </c>
      <c r="V19" s="2">
        <v>0</v>
      </c>
      <c r="W19" s="2">
        <v>2310</v>
      </c>
      <c r="X19" s="2">
        <v>165</v>
      </c>
      <c r="Y19" s="2">
        <v>165</v>
      </c>
      <c r="Z19" s="2">
        <v>0</v>
      </c>
      <c r="AA19" s="1">
        <f t="shared" ref="AA19" si="9">Q19+S19+U19+W19+Y19</f>
        <v>3135</v>
      </c>
      <c r="AB19" s="13">
        <f t="shared" ref="AB19" si="10">R19+T19+V19+X19+Z19</f>
        <v>1485</v>
      </c>
      <c r="AC19" s="14">
        <f t="shared" ref="AC19" si="11">AA19+AB19</f>
        <v>4620</v>
      </c>
      <c r="AE19" s="4" t="s">
        <v>16</v>
      </c>
      <c r="AF19" s="2">
        <f t="shared" si="5"/>
        <v>4433.333333333333</v>
      </c>
      <c r="AG19" s="2">
        <f t="shared" si="0"/>
        <v>3200</v>
      </c>
      <c r="AH19" s="2">
        <f t="shared" si="0"/>
        <v>5160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2770.2857142857147</v>
      </c>
      <c r="AM19" s="2">
        <f t="shared" si="0"/>
        <v>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3012.8421052631579</v>
      </c>
      <c r="AQ19" s="13">
        <f t="shared" ref="AQ19" si="13">IFERROR(M19/AB19, "N.A.")</f>
        <v>2844.4444444444443</v>
      </c>
      <c r="AR19" s="14">
        <f t="shared" ref="AR19" si="14">IFERROR(N19/AC19, "N.A.")</f>
        <v>2958.7142857142858</v>
      </c>
    </row>
    <row r="20" spans="1:44" ht="15" customHeight="1" thickBot="1" x14ac:dyDescent="0.3">
      <c r="A20" s="5" t="s">
        <v>0</v>
      </c>
      <c r="B20" s="42">
        <f>B19+C19</f>
        <v>6418500</v>
      </c>
      <c r="C20" s="43"/>
      <c r="D20" s="42">
        <f>D19+E19</f>
        <v>851400</v>
      </c>
      <c r="E20" s="43"/>
      <c r="F20" s="42">
        <f>F19+G19</f>
        <v>0</v>
      </c>
      <c r="G20" s="43"/>
      <c r="H20" s="42">
        <f>H19+I19</f>
        <v>6399360.0000000009</v>
      </c>
      <c r="I20" s="43"/>
      <c r="J20" s="42">
        <f>J19+K19</f>
        <v>0</v>
      </c>
      <c r="K20" s="43"/>
      <c r="L20" s="42">
        <f>L19+M19</f>
        <v>13669260</v>
      </c>
      <c r="M20" s="46"/>
      <c r="N20" s="22">
        <f>B20+D20+F20+H20+J20</f>
        <v>13669260</v>
      </c>
      <c r="P20" s="5" t="s">
        <v>0</v>
      </c>
      <c r="Q20" s="42">
        <f>Q19+R19</f>
        <v>1815</v>
      </c>
      <c r="R20" s="43"/>
      <c r="S20" s="42">
        <f>S19+T19</f>
        <v>165</v>
      </c>
      <c r="T20" s="43"/>
      <c r="U20" s="42">
        <f>U19+V19</f>
        <v>0</v>
      </c>
      <c r="V20" s="43"/>
      <c r="W20" s="42">
        <f>W19+X19</f>
        <v>2475</v>
      </c>
      <c r="X20" s="43"/>
      <c r="Y20" s="42">
        <f>Y19+Z19</f>
        <v>165</v>
      </c>
      <c r="Z20" s="43"/>
      <c r="AA20" s="42">
        <f>AA19+AB19</f>
        <v>4620</v>
      </c>
      <c r="AB20" s="46"/>
      <c r="AC20" s="23">
        <f>Q20+S20+U20+W20+Y20</f>
        <v>4620</v>
      </c>
      <c r="AE20" s="5" t="s">
        <v>0</v>
      </c>
      <c r="AF20" s="44">
        <f>IFERROR(B20/Q20,"N.A.")</f>
        <v>3536.3636363636365</v>
      </c>
      <c r="AG20" s="45"/>
      <c r="AH20" s="44">
        <f>IFERROR(D20/S20,"N.A.")</f>
        <v>5160</v>
      </c>
      <c r="AI20" s="45"/>
      <c r="AJ20" s="44" t="str">
        <f>IFERROR(F20/U20,"N.A.")</f>
        <v>N.A.</v>
      </c>
      <c r="AK20" s="45"/>
      <c r="AL20" s="44">
        <f>IFERROR(H20/W20,"N.A.")</f>
        <v>2585.6000000000004</v>
      </c>
      <c r="AM20" s="45"/>
      <c r="AN20" s="44">
        <f>IFERROR(J20/Y20,"N.A.")</f>
        <v>0</v>
      </c>
      <c r="AO20" s="45"/>
      <c r="AP20" s="44">
        <f>IFERROR(L20/AA20,"N.A.")</f>
        <v>2958.7142857142858</v>
      </c>
      <c r="AQ20" s="47"/>
      <c r="AR20" s="16">
        <f>IFERROR(N20/AC20, "N.A.")</f>
        <v>2958.7142857142858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/>
      <c r="C27" s="2"/>
      <c r="D27" s="2">
        <v>851400</v>
      </c>
      <c r="E27" s="2"/>
      <c r="F27" s="2"/>
      <c r="G27" s="2"/>
      <c r="H27" s="2">
        <v>2625150</v>
      </c>
      <c r="I27" s="2"/>
      <c r="J27" s="2"/>
      <c r="K27" s="2"/>
      <c r="L27" s="1">
        <f>B27+D27+F27+H27+J27</f>
        <v>3476550</v>
      </c>
      <c r="M27" s="13">
        <f>C27+E27+G27+I27+K27</f>
        <v>0</v>
      </c>
      <c r="N27" s="14">
        <f>L27+M27</f>
        <v>3476550</v>
      </c>
      <c r="P27" s="3" t="s">
        <v>12</v>
      </c>
      <c r="Q27" s="2">
        <v>0</v>
      </c>
      <c r="R27" s="2">
        <v>0</v>
      </c>
      <c r="S27" s="2">
        <v>165</v>
      </c>
      <c r="T27" s="2">
        <v>0</v>
      </c>
      <c r="U27" s="2">
        <v>0</v>
      </c>
      <c r="V27" s="2">
        <v>0</v>
      </c>
      <c r="W27" s="2">
        <v>825</v>
      </c>
      <c r="X27" s="2">
        <v>0</v>
      </c>
      <c r="Y27" s="2">
        <v>0</v>
      </c>
      <c r="Z27" s="2">
        <v>0</v>
      </c>
      <c r="AA27" s="1">
        <f>Q27+S27+U27+W27+Y27</f>
        <v>990</v>
      </c>
      <c r="AB27" s="13">
        <f>R27+T27+V27+X27+Z27</f>
        <v>0</v>
      </c>
      <c r="AC27" s="14">
        <f>AA27+AB27</f>
        <v>990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>
        <f t="shared" si="15"/>
        <v>5160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3182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3511.6666666666665</v>
      </c>
      <c r="AQ27" s="13" t="str">
        <f t="shared" si="15"/>
        <v>N.A.</v>
      </c>
      <c r="AR27" s="14">
        <f t="shared" si="15"/>
        <v>3511.6666666666665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>
        <v>2574000</v>
      </c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2574000</v>
      </c>
      <c r="N29" s="14">
        <f t="shared" si="17"/>
        <v>2574000</v>
      </c>
      <c r="P29" s="3" t="s">
        <v>14</v>
      </c>
      <c r="Q29" s="2">
        <v>0</v>
      </c>
      <c r="R29" s="2">
        <v>825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0</v>
      </c>
      <c r="AB29" s="13">
        <f t="shared" si="18"/>
        <v>825</v>
      </c>
      <c r="AC29" s="14">
        <f t="shared" si="19"/>
        <v>825</v>
      </c>
      <c r="AE29" s="3" t="s">
        <v>14</v>
      </c>
      <c r="AF29" s="2" t="str">
        <f t="shared" si="20"/>
        <v>N.A.</v>
      </c>
      <c r="AG29" s="2">
        <f t="shared" si="15"/>
        <v>3120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>
        <f t="shared" si="15"/>
        <v>3120</v>
      </c>
      <c r="AR29" s="14">
        <f t="shared" si="15"/>
        <v>3120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3334650</v>
      </c>
      <c r="I30" s="2"/>
      <c r="J30" s="2"/>
      <c r="K30" s="2"/>
      <c r="L30" s="1">
        <f t="shared" si="16"/>
        <v>3334650</v>
      </c>
      <c r="M30" s="13">
        <f t="shared" si="16"/>
        <v>0</v>
      </c>
      <c r="N30" s="14">
        <f t="shared" si="17"/>
        <v>3334650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1155</v>
      </c>
      <c r="X30" s="2">
        <v>0</v>
      </c>
      <c r="Y30" s="2">
        <v>0</v>
      </c>
      <c r="Z30" s="2">
        <v>0</v>
      </c>
      <c r="AA30" s="1">
        <f t="shared" si="18"/>
        <v>1155</v>
      </c>
      <c r="AB30" s="13">
        <f t="shared" si="18"/>
        <v>0</v>
      </c>
      <c r="AC30" s="21">
        <f t="shared" si="19"/>
        <v>1155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2887.1428571428573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2887.1428571428573</v>
      </c>
      <c r="AQ30" s="13" t="str">
        <f t="shared" si="15"/>
        <v>N.A.</v>
      </c>
      <c r="AR30" s="14">
        <f t="shared" si="15"/>
        <v>2887.1428571428573</v>
      </c>
    </row>
    <row r="31" spans="1:44" ht="15" customHeight="1" thickBot="1" x14ac:dyDescent="0.3">
      <c r="A31" s="4" t="s">
        <v>16</v>
      </c>
      <c r="B31" s="2"/>
      <c r="C31" s="2">
        <v>2574000</v>
      </c>
      <c r="D31" s="2">
        <v>851400</v>
      </c>
      <c r="E31" s="2"/>
      <c r="F31" s="2"/>
      <c r="G31" s="2"/>
      <c r="H31" s="2">
        <v>5959800</v>
      </c>
      <c r="I31" s="2"/>
      <c r="J31" s="2"/>
      <c r="K31" s="2"/>
      <c r="L31" s="1">
        <f t="shared" ref="L31" si="21">B31+D31+F31+H31+J31</f>
        <v>6811200</v>
      </c>
      <c r="M31" s="13">
        <f t="shared" ref="M31" si="22">C31+E31+G31+I31+K31</f>
        <v>2574000</v>
      </c>
      <c r="N31" s="21">
        <f t="shared" ref="N31" si="23">L31+M31</f>
        <v>9385200</v>
      </c>
      <c r="P31" s="4" t="s">
        <v>16</v>
      </c>
      <c r="Q31" s="2">
        <v>0</v>
      </c>
      <c r="R31" s="2">
        <v>825</v>
      </c>
      <c r="S31" s="2">
        <v>165</v>
      </c>
      <c r="T31" s="2">
        <v>0</v>
      </c>
      <c r="U31" s="2">
        <v>0</v>
      </c>
      <c r="V31" s="2">
        <v>0</v>
      </c>
      <c r="W31" s="2">
        <v>1980</v>
      </c>
      <c r="X31" s="2">
        <v>0</v>
      </c>
      <c r="Y31" s="2">
        <v>0</v>
      </c>
      <c r="Z31" s="2">
        <v>0</v>
      </c>
      <c r="AA31" s="1">
        <f t="shared" ref="AA31" si="24">Q31+S31+U31+W31+Y31</f>
        <v>2145</v>
      </c>
      <c r="AB31" s="13">
        <f t="shared" ref="AB31" si="25">R31+T31+V31+X31+Z31</f>
        <v>825</v>
      </c>
      <c r="AC31" s="14">
        <f t="shared" ref="AC31" si="26">AA31+AB31</f>
        <v>2970</v>
      </c>
      <c r="AE31" s="4" t="s">
        <v>16</v>
      </c>
      <c r="AF31" s="2" t="str">
        <f t="shared" si="20"/>
        <v>N.A.</v>
      </c>
      <c r="AG31" s="2">
        <f t="shared" si="15"/>
        <v>3120</v>
      </c>
      <c r="AH31" s="2">
        <f t="shared" si="15"/>
        <v>5160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3010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3175.3846153846152</v>
      </c>
      <c r="AQ31" s="13">
        <f t="shared" ref="AQ31" si="28">IFERROR(M31/AB31, "N.A.")</f>
        <v>3120</v>
      </c>
      <c r="AR31" s="14">
        <f t="shared" ref="AR31" si="29">IFERROR(N31/AC31, "N.A.")</f>
        <v>3160</v>
      </c>
    </row>
    <row r="32" spans="1:44" ht="15" customHeight="1" thickBot="1" x14ac:dyDescent="0.3">
      <c r="A32" s="5" t="s">
        <v>0</v>
      </c>
      <c r="B32" s="42">
        <f>B31+C31</f>
        <v>2574000</v>
      </c>
      <c r="C32" s="43"/>
      <c r="D32" s="42">
        <f>D31+E31</f>
        <v>851400</v>
      </c>
      <c r="E32" s="43"/>
      <c r="F32" s="42">
        <f>F31+G31</f>
        <v>0</v>
      </c>
      <c r="G32" s="43"/>
      <c r="H32" s="42">
        <f>H31+I31</f>
        <v>5959800</v>
      </c>
      <c r="I32" s="43"/>
      <c r="J32" s="42">
        <f>J31+K31</f>
        <v>0</v>
      </c>
      <c r="K32" s="43"/>
      <c r="L32" s="42">
        <f>L31+M31</f>
        <v>9385200</v>
      </c>
      <c r="M32" s="46"/>
      <c r="N32" s="22">
        <f>B32+D32+F32+H32+J32</f>
        <v>9385200</v>
      </c>
      <c r="P32" s="5" t="s">
        <v>0</v>
      </c>
      <c r="Q32" s="42">
        <f>Q31+R31</f>
        <v>825</v>
      </c>
      <c r="R32" s="43"/>
      <c r="S32" s="42">
        <f>S31+T31</f>
        <v>165</v>
      </c>
      <c r="T32" s="43"/>
      <c r="U32" s="42">
        <f>U31+V31</f>
        <v>0</v>
      </c>
      <c r="V32" s="43"/>
      <c r="W32" s="42">
        <f>W31+X31</f>
        <v>1980</v>
      </c>
      <c r="X32" s="43"/>
      <c r="Y32" s="42">
        <f>Y31+Z31</f>
        <v>0</v>
      </c>
      <c r="Z32" s="43"/>
      <c r="AA32" s="42">
        <f>AA31+AB31</f>
        <v>2970</v>
      </c>
      <c r="AB32" s="46"/>
      <c r="AC32" s="23">
        <f>Q32+S32+U32+W32+Y32</f>
        <v>2970</v>
      </c>
      <c r="AE32" s="5" t="s">
        <v>0</v>
      </c>
      <c r="AF32" s="44">
        <f>IFERROR(B32/Q32,"N.A.")</f>
        <v>3120</v>
      </c>
      <c r="AG32" s="45"/>
      <c r="AH32" s="44">
        <f>IFERROR(D32/S32,"N.A.")</f>
        <v>5160</v>
      </c>
      <c r="AI32" s="45"/>
      <c r="AJ32" s="44" t="str">
        <f>IFERROR(F32/U32,"N.A.")</f>
        <v>N.A.</v>
      </c>
      <c r="AK32" s="45"/>
      <c r="AL32" s="44">
        <f>IFERROR(H32/W32,"N.A.")</f>
        <v>3010</v>
      </c>
      <c r="AM32" s="45"/>
      <c r="AN32" s="44" t="str">
        <f>IFERROR(J32/Y32,"N.A.")</f>
        <v>N.A.</v>
      </c>
      <c r="AO32" s="45"/>
      <c r="AP32" s="44">
        <f>IFERROR(L32/AA32,"N.A.")</f>
        <v>3160</v>
      </c>
      <c r="AQ32" s="47"/>
      <c r="AR32" s="16">
        <f>IFERROR(N32/AC32, "N.A.")</f>
        <v>3160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1204500</v>
      </c>
      <c r="C39" s="2"/>
      <c r="D39" s="2"/>
      <c r="E39" s="2"/>
      <c r="F39" s="2"/>
      <c r="G39" s="2"/>
      <c r="H39" s="2">
        <v>439560</v>
      </c>
      <c r="I39" s="2"/>
      <c r="J39" s="2">
        <v>0</v>
      </c>
      <c r="K39" s="2"/>
      <c r="L39" s="1">
        <f>B39+D39+F39+H39+J39</f>
        <v>1644060</v>
      </c>
      <c r="M39" s="13">
        <f>C39+E39+G39+I39+K39</f>
        <v>0</v>
      </c>
      <c r="N39" s="14">
        <f>L39+M39</f>
        <v>1644060</v>
      </c>
      <c r="P39" s="3" t="s">
        <v>12</v>
      </c>
      <c r="Q39" s="2">
        <v>330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330</v>
      </c>
      <c r="X39" s="2">
        <v>0</v>
      </c>
      <c r="Y39" s="2">
        <v>165</v>
      </c>
      <c r="Z39" s="2">
        <v>0</v>
      </c>
      <c r="AA39" s="1">
        <f>Q39+S39+U39+W39+Y39</f>
        <v>825</v>
      </c>
      <c r="AB39" s="13">
        <f>R39+T39+V39+X39+Z39</f>
        <v>0</v>
      </c>
      <c r="AC39" s="14">
        <f>AA39+AB39</f>
        <v>825</v>
      </c>
      <c r="AE39" s="3" t="s">
        <v>12</v>
      </c>
      <c r="AF39" s="2">
        <f>IFERROR(B39/Q39, "N.A.")</f>
        <v>3650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1332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1992.8</v>
      </c>
      <c r="AQ39" s="13" t="str">
        <f t="shared" si="30"/>
        <v>N.A.</v>
      </c>
      <c r="AR39" s="14">
        <f t="shared" si="30"/>
        <v>1992.8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990000</v>
      </c>
      <c r="C41" s="2">
        <v>1650000</v>
      </c>
      <c r="D41" s="2"/>
      <c r="E41" s="2"/>
      <c r="F41" s="2"/>
      <c r="G41" s="2"/>
      <c r="H41" s="2"/>
      <c r="I41" s="2">
        <v>0</v>
      </c>
      <c r="J41" s="2"/>
      <c r="K41" s="2"/>
      <c r="L41" s="1">
        <f t="shared" si="31"/>
        <v>990000</v>
      </c>
      <c r="M41" s="13">
        <f t="shared" si="31"/>
        <v>1650000</v>
      </c>
      <c r="N41" s="14">
        <f t="shared" si="32"/>
        <v>2640000</v>
      </c>
      <c r="P41" s="3" t="s">
        <v>14</v>
      </c>
      <c r="Q41" s="2">
        <v>165</v>
      </c>
      <c r="R41" s="2">
        <v>495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165</v>
      </c>
      <c r="Y41" s="2">
        <v>0</v>
      </c>
      <c r="Z41" s="2">
        <v>0</v>
      </c>
      <c r="AA41" s="1">
        <f t="shared" si="33"/>
        <v>165</v>
      </c>
      <c r="AB41" s="13">
        <f t="shared" si="33"/>
        <v>660</v>
      </c>
      <c r="AC41" s="14">
        <f t="shared" si="34"/>
        <v>825</v>
      </c>
      <c r="AE41" s="3" t="s">
        <v>14</v>
      </c>
      <c r="AF41" s="2">
        <f t="shared" si="35"/>
        <v>6000</v>
      </c>
      <c r="AG41" s="2">
        <f t="shared" si="30"/>
        <v>3333.3333333333335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0</v>
      </c>
      <c r="AN41" s="2" t="str">
        <f t="shared" si="30"/>
        <v>N.A.</v>
      </c>
      <c r="AO41" s="2" t="str">
        <f t="shared" si="30"/>
        <v>N.A.</v>
      </c>
      <c r="AP41" s="15">
        <f t="shared" si="30"/>
        <v>6000</v>
      </c>
      <c r="AQ41" s="13">
        <f t="shared" si="30"/>
        <v>2500</v>
      </c>
      <c r="AR41" s="14">
        <f t="shared" si="30"/>
        <v>3200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2194500</v>
      </c>
      <c r="C43" s="2">
        <v>1650000</v>
      </c>
      <c r="D43" s="2"/>
      <c r="E43" s="2"/>
      <c r="F43" s="2"/>
      <c r="G43" s="2"/>
      <c r="H43" s="2">
        <v>439560</v>
      </c>
      <c r="I43" s="2">
        <v>0</v>
      </c>
      <c r="J43" s="2">
        <v>0</v>
      </c>
      <c r="K43" s="2"/>
      <c r="L43" s="1">
        <f t="shared" ref="L43" si="36">B43+D43+F43+H43+J43</f>
        <v>2634060</v>
      </c>
      <c r="M43" s="13">
        <f t="shared" ref="M43" si="37">C43+E43+G43+I43+K43</f>
        <v>1650000</v>
      </c>
      <c r="N43" s="21">
        <f t="shared" ref="N43" si="38">L43+M43</f>
        <v>4284060</v>
      </c>
      <c r="P43" s="4" t="s">
        <v>16</v>
      </c>
      <c r="Q43" s="2">
        <v>495</v>
      </c>
      <c r="R43" s="2">
        <v>495</v>
      </c>
      <c r="S43" s="2">
        <v>0</v>
      </c>
      <c r="T43" s="2">
        <v>0</v>
      </c>
      <c r="U43" s="2">
        <v>0</v>
      </c>
      <c r="V43" s="2">
        <v>0</v>
      </c>
      <c r="W43" s="2">
        <v>330</v>
      </c>
      <c r="X43" s="2">
        <v>165</v>
      </c>
      <c r="Y43" s="2">
        <v>165</v>
      </c>
      <c r="Z43" s="2">
        <v>0</v>
      </c>
      <c r="AA43" s="1">
        <f t="shared" ref="AA43" si="39">Q43+S43+U43+W43+Y43</f>
        <v>990</v>
      </c>
      <c r="AB43" s="13">
        <f t="shared" ref="AB43" si="40">R43+T43+V43+X43+Z43</f>
        <v>660</v>
      </c>
      <c r="AC43" s="21">
        <f t="shared" ref="AC43" si="41">AA43+AB43</f>
        <v>1650</v>
      </c>
      <c r="AE43" s="4" t="s">
        <v>16</v>
      </c>
      <c r="AF43" s="2">
        <f t="shared" si="35"/>
        <v>4433.333333333333</v>
      </c>
      <c r="AG43" s="2">
        <f t="shared" si="30"/>
        <v>3333.3333333333335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1332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2660.6666666666665</v>
      </c>
      <c r="AQ43" s="13">
        <f t="shared" ref="AQ43" si="43">IFERROR(M43/AB43, "N.A.")</f>
        <v>2500</v>
      </c>
      <c r="AR43" s="14">
        <f t="shared" ref="AR43" si="44">IFERROR(N43/AC43, "N.A.")</f>
        <v>2596.4</v>
      </c>
    </row>
    <row r="44" spans="1:44" ht="15" customHeight="1" thickBot="1" x14ac:dyDescent="0.3">
      <c r="A44" s="5" t="s">
        <v>0</v>
      </c>
      <c r="B44" s="42">
        <f>B43+C43</f>
        <v>3844500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439560</v>
      </c>
      <c r="I44" s="43"/>
      <c r="J44" s="42">
        <f>J43+K43</f>
        <v>0</v>
      </c>
      <c r="K44" s="43"/>
      <c r="L44" s="42">
        <f>L43+M43</f>
        <v>4284060</v>
      </c>
      <c r="M44" s="46"/>
      <c r="N44" s="22">
        <f>B44+D44+F44+H44+J44</f>
        <v>4284060</v>
      </c>
      <c r="P44" s="5" t="s">
        <v>0</v>
      </c>
      <c r="Q44" s="42">
        <f>Q43+R43</f>
        <v>990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495</v>
      </c>
      <c r="X44" s="43"/>
      <c r="Y44" s="42">
        <f>Y43+Z43</f>
        <v>165</v>
      </c>
      <c r="Z44" s="43"/>
      <c r="AA44" s="42">
        <f>AA43+AB43</f>
        <v>1650</v>
      </c>
      <c r="AB44" s="46"/>
      <c r="AC44" s="22">
        <f>Q44+S44+U44+W44+Y44</f>
        <v>1650</v>
      </c>
      <c r="AE44" s="5" t="s">
        <v>0</v>
      </c>
      <c r="AF44" s="44">
        <f>IFERROR(B44/Q44,"N.A.")</f>
        <v>3883.3333333333335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888</v>
      </c>
      <c r="AM44" s="45"/>
      <c r="AN44" s="44">
        <f>IFERROR(J44/Y44,"N.A.")</f>
        <v>0</v>
      </c>
      <c r="AO44" s="45"/>
      <c r="AP44" s="44">
        <f>IFERROR(L44/AA44,"N.A.")</f>
        <v>2596.4</v>
      </c>
      <c r="AQ44" s="47"/>
      <c r="AR44" s="16">
        <f>IFERROR(N44/AC44, "N.A.")</f>
        <v>2596.4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273513950</v>
      </c>
      <c r="C15" s="2"/>
      <c r="D15" s="2">
        <v>71467114</v>
      </c>
      <c r="E15" s="2"/>
      <c r="F15" s="2">
        <v>64987170.000000007</v>
      </c>
      <c r="G15" s="2"/>
      <c r="H15" s="2">
        <v>383010236.99999988</v>
      </c>
      <c r="I15" s="2"/>
      <c r="J15" s="2">
        <v>0</v>
      </c>
      <c r="K15" s="2"/>
      <c r="L15" s="1">
        <f>B15+D15+F15+H15+J15</f>
        <v>792978470.99999988</v>
      </c>
      <c r="M15" s="13">
        <f>C15+E15+G15+I15+K15</f>
        <v>0</v>
      </c>
      <c r="N15" s="14">
        <f>L15+M15</f>
        <v>792978470.99999988</v>
      </c>
      <c r="P15" s="3" t="s">
        <v>12</v>
      </c>
      <c r="Q15" s="2">
        <v>46487</v>
      </c>
      <c r="R15" s="2">
        <v>0</v>
      </c>
      <c r="S15" s="2">
        <v>12664</v>
      </c>
      <c r="T15" s="2">
        <v>0</v>
      </c>
      <c r="U15" s="2">
        <v>8201</v>
      </c>
      <c r="V15" s="2">
        <v>0</v>
      </c>
      <c r="W15" s="2">
        <v>108122</v>
      </c>
      <c r="X15" s="2">
        <v>0</v>
      </c>
      <c r="Y15" s="2">
        <v>13050</v>
      </c>
      <c r="Z15" s="2">
        <v>0</v>
      </c>
      <c r="AA15" s="1">
        <f>Q15+S15+U15+W15+Y15</f>
        <v>188524</v>
      </c>
      <c r="AB15" s="13">
        <f>R15+T15+V15+X15+Z15</f>
        <v>0</v>
      </c>
      <c r="AC15" s="14">
        <f>AA15+AB15</f>
        <v>188524</v>
      </c>
      <c r="AE15" s="3" t="s">
        <v>12</v>
      </c>
      <c r="AF15" s="2">
        <f>IFERROR(B15/Q15, "N.A.")</f>
        <v>5883.6653257900061</v>
      </c>
      <c r="AG15" s="2" t="str">
        <f t="shared" ref="AG15:AR19" si="0">IFERROR(C15/R15, "N.A.")</f>
        <v>N.A.</v>
      </c>
      <c r="AH15" s="2">
        <f t="shared" si="0"/>
        <v>5643.3286481364494</v>
      </c>
      <c r="AI15" s="2" t="str">
        <f t="shared" si="0"/>
        <v>N.A.</v>
      </c>
      <c r="AJ15" s="2">
        <f t="shared" si="0"/>
        <v>7924.2982563102069</v>
      </c>
      <c r="AK15" s="2" t="str">
        <f t="shared" si="0"/>
        <v>N.A.</v>
      </c>
      <c r="AL15" s="2">
        <f t="shared" si="0"/>
        <v>3542.3894951998659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4206.2467961638831</v>
      </c>
      <c r="AQ15" s="13" t="str">
        <f t="shared" si="0"/>
        <v>N.A.</v>
      </c>
      <c r="AR15" s="14">
        <f t="shared" si="0"/>
        <v>4206.2467961638831</v>
      </c>
    </row>
    <row r="16" spans="1:44" ht="15" customHeight="1" thickBot="1" x14ac:dyDescent="0.3">
      <c r="A16" s="3" t="s">
        <v>13</v>
      </c>
      <c r="B16" s="2">
        <v>84188908.000000015</v>
      </c>
      <c r="C16" s="2">
        <v>23010699.999999996</v>
      </c>
      <c r="D16" s="2">
        <v>1547570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85736478.000000015</v>
      </c>
      <c r="M16" s="13">
        <f t="shared" si="1"/>
        <v>23010699.999999996</v>
      </c>
      <c r="N16" s="14">
        <f t="shared" ref="N16:N18" si="2">L16+M16</f>
        <v>108747178.00000001</v>
      </c>
      <c r="P16" s="3" t="s">
        <v>13</v>
      </c>
      <c r="Q16" s="2">
        <v>24848</v>
      </c>
      <c r="R16" s="2">
        <v>3887</v>
      </c>
      <c r="S16" s="2">
        <v>839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25687</v>
      </c>
      <c r="AB16" s="13">
        <f t="shared" si="3"/>
        <v>3887</v>
      </c>
      <c r="AC16" s="14">
        <f t="shared" ref="AC16:AC18" si="4">AA16+AB16</f>
        <v>29574</v>
      </c>
      <c r="AE16" s="3" t="s">
        <v>13</v>
      </c>
      <c r="AF16" s="2">
        <f t="shared" ref="AF16:AF19" si="5">IFERROR(B16/Q16, "N.A.")</f>
        <v>3388.1563103670323</v>
      </c>
      <c r="AG16" s="2">
        <f t="shared" si="0"/>
        <v>5919.9125289426283</v>
      </c>
      <c r="AH16" s="2">
        <f t="shared" si="0"/>
        <v>1844.5411203814065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3337.7380776268155</v>
      </c>
      <c r="AQ16" s="13">
        <f t="shared" si="0"/>
        <v>5919.9125289426283</v>
      </c>
      <c r="AR16" s="14">
        <f t="shared" si="0"/>
        <v>3677.1210522756483</v>
      </c>
    </row>
    <row r="17" spans="1:44" ht="15" customHeight="1" thickBot="1" x14ac:dyDescent="0.3">
      <c r="A17" s="3" t="s">
        <v>14</v>
      </c>
      <c r="B17" s="2">
        <v>557395877.00000072</v>
      </c>
      <c r="C17" s="2">
        <v>2659744274.000001</v>
      </c>
      <c r="D17" s="2">
        <v>41706669.999999993</v>
      </c>
      <c r="E17" s="2">
        <v>23665800</v>
      </c>
      <c r="F17" s="2"/>
      <c r="G17" s="2">
        <v>186410159.99999994</v>
      </c>
      <c r="H17" s="2"/>
      <c r="I17" s="2">
        <v>164792110.00000003</v>
      </c>
      <c r="J17" s="2">
        <v>0</v>
      </c>
      <c r="K17" s="2"/>
      <c r="L17" s="1">
        <f t="shared" si="1"/>
        <v>599102547.00000072</v>
      </c>
      <c r="M17" s="13">
        <f t="shared" si="1"/>
        <v>3034612344.000001</v>
      </c>
      <c r="N17" s="14">
        <f t="shared" si="2"/>
        <v>3633714891.0000019</v>
      </c>
      <c r="P17" s="3" t="s">
        <v>14</v>
      </c>
      <c r="Q17" s="2">
        <v>112679</v>
      </c>
      <c r="R17" s="2">
        <v>344250</v>
      </c>
      <c r="S17" s="2">
        <v>11713</v>
      </c>
      <c r="T17" s="2">
        <v>2319</v>
      </c>
      <c r="U17" s="2">
        <v>0</v>
      </c>
      <c r="V17" s="2">
        <v>18577</v>
      </c>
      <c r="W17" s="2">
        <v>0</v>
      </c>
      <c r="X17" s="2">
        <v>30273</v>
      </c>
      <c r="Y17" s="2">
        <v>12663</v>
      </c>
      <c r="Z17" s="2">
        <v>0</v>
      </c>
      <c r="AA17" s="1">
        <f t="shared" si="3"/>
        <v>137055</v>
      </c>
      <c r="AB17" s="13">
        <f t="shared" si="3"/>
        <v>395419</v>
      </c>
      <c r="AC17" s="14">
        <f t="shared" si="4"/>
        <v>532474</v>
      </c>
      <c r="AE17" s="3" t="s">
        <v>14</v>
      </c>
      <c r="AF17" s="2">
        <f t="shared" si="5"/>
        <v>4946.7591742915783</v>
      </c>
      <c r="AG17" s="2">
        <f t="shared" si="0"/>
        <v>7726.1997792302136</v>
      </c>
      <c r="AH17" s="2">
        <f t="shared" si="0"/>
        <v>3560.7162981302818</v>
      </c>
      <c r="AI17" s="2">
        <f t="shared" si="0"/>
        <v>10205.174644243209</v>
      </c>
      <c r="AJ17" s="2" t="str">
        <f t="shared" si="0"/>
        <v>N.A.</v>
      </c>
      <c r="AK17" s="2">
        <f t="shared" si="0"/>
        <v>10034.45981590138</v>
      </c>
      <c r="AL17" s="2" t="str">
        <f t="shared" si="0"/>
        <v>N.A.</v>
      </c>
      <c r="AM17" s="2">
        <f t="shared" si="0"/>
        <v>5443.5341723648144</v>
      </c>
      <c r="AN17" s="2">
        <f t="shared" si="0"/>
        <v>0</v>
      </c>
      <c r="AO17" s="2" t="str">
        <f t="shared" si="0"/>
        <v>N.A.</v>
      </c>
      <c r="AP17" s="15">
        <f t="shared" si="0"/>
        <v>4371.2564080113871</v>
      </c>
      <c r="AQ17" s="13">
        <f t="shared" si="0"/>
        <v>7674.4221800166433</v>
      </c>
      <c r="AR17" s="14">
        <f t="shared" si="0"/>
        <v>6824.2109304867499</v>
      </c>
    </row>
    <row r="18" spans="1:44" ht="15" customHeight="1" thickBot="1" x14ac:dyDescent="0.3">
      <c r="A18" s="3" t="s">
        <v>15</v>
      </c>
      <c r="B18" s="2">
        <v>25198134.000000007</v>
      </c>
      <c r="C18" s="2"/>
      <c r="D18" s="2"/>
      <c r="E18" s="2"/>
      <c r="F18" s="2"/>
      <c r="G18" s="2">
        <v>7697960</v>
      </c>
      <c r="H18" s="2">
        <v>15507568.000000004</v>
      </c>
      <c r="I18" s="2"/>
      <c r="J18" s="2">
        <v>0</v>
      </c>
      <c r="K18" s="2"/>
      <c r="L18" s="1">
        <f t="shared" si="1"/>
        <v>40705702.000000015</v>
      </c>
      <c r="M18" s="13">
        <f t="shared" si="1"/>
        <v>7697960</v>
      </c>
      <c r="N18" s="14">
        <f t="shared" si="2"/>
        <v>48403662.000000015</v>
      </c>
      <c r="P18" s="3" t="s">
        <v>15</v>
      </c>
      <c r="Q18" s="2">
        <v>11787</v>
      </c>
      <c r="R18" s="2">
        <v>0</v>
      </c>
      <c r="S18" s="2">
        <v>0</v>
      </c>
      <c r="T18" s="2">
        <v>0</v>
      </c>
      <c r="U18" s="2">
        <v>0</v>
      </c>
      <c r="V18" s="2">
        <v>1608</v>
      </c>
      <c r="W18" s="2">
        <v>32014</v>
      </c>
      <c r="X18" s="2">
        <v>0</v>
      </c>
      <c r="Y18" s="2">
        <v>9230</v>
      </c>
      <c r="Z18" s="2">
        <v>0</v>
      </c>
      <c r="AA18" s="1">
        <f t="shared" si="3"/>
        <v>53031</v>
      </c>
      <c r="AB18" s="13">
        <f t="shared" si="3"/>
        <v>1608</v>
      </c>
      <c r="AC18" s="21">
        <f t="shared" si="4"/>
        <v>54639</v>
      </c>
      <c r="AE18" s="3" t="s">
        <v>15</v>
      </c>
      <c r="AF18" s="2">
        <f t="shared" si="5"/>
        <v>2137.7902774242816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4787.2885572139303</v>
      </c>
      <c r="AL18" s="2">
        <f t="shared" si="0"/>
        <v>484.39957518585629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767.58314947860708</v>
      </c>
      <c r="AQ18" s="13">
        <f t="shared" si="0"/>
        <v>4787.2885572139303</v>
      </c>
      <c r="AR18" s="14">
        <f t="shared" si="0"/>
        <v>885.88118376983505</v>
      </c>
    </row>
    <row r="19" spans="1:44" ht="15" customHeight="1" thickBot="1" x14ac:dyDescent="0.3">
      <c r="A19" s="4" t="s">
        <v>16</v>
      </c>
      <c r="B19" s="2">
        <v>940296868.99999976</v>
      </c>
      <c r="C19" s="2">
        <v>2682754974.000001</v>
      </c>
      <c r="D19" s="2">
        <v>114721354.00000001</v>
      </c>
      <c r="E19" s="2">
        <v>23665800</v>
      </c>
      <c r="F19" s="2">
        <v>64987170.000000007</v>
      </c>
      <c r="G19" s="2">
        <v>194108120.00000009</v>
      </c>
      <c r="H19" s="2">
        <v>398517804.99999982</v>
      </c>
      <c r="I19" s="2">
        <v>164792110.00000003</v>
      </c>
      <c r="J19" s="2">
        <v>0</v>
      </c>
      <c r="K19" s="2"/>
      <c r="L19" s="1">
        <f t="shared" ref="L19" si="6">B19+D19+F19+H19+J19</f>
        <v>1518523197.9999995</v>
      </c>
      <c r="M19" s="13">
        <f t="shared" ref="M19" si="7">C19+E19+G19+I19+K19</f>
        <v>3065321004.000001</v>
      </c>
      <c r="N19" s="21">
        <f t="shared" ref="N19" si="8">L19+M19</f>
        <v>4583844202</v>
      </c>
      <c r="P19" s="4" t="s">
        <v>16</v>
      </c>
      <c r="Q19" s="2">
        <v>195801</v>
      </c>
      <c r="R19" s="2">
        <v>348137</v>
      </c>
      <c r="S19" s="2">
        <v>25216</v>
      </c>
      <c r="T19" s="2">
        <v>2319</v>
      </c>
      <c r="U19" s="2">
        <v>8201</v>
      </c>
      <c r="V19" s="2">
        <v>20185</v>
      </c>
      <c r="W19" s="2">
        <v>140136</v>
      </c>
      <c r="X19" s="2">
        <v>30273</v>
      </c>
      <c r="Y19" s="2">
        <v>34943</v>
      </c>
      <c r="Z19" s="2">
        <v>0</v>
      </c>
      <c r="AA19" s="1">
        <f t="shared" ref="AA19" si="9">Q19+S19+U19+W19+Y19</f>
        <v>404297</v>
      </c>
      <c r="AB19" s="13">
        <f t="shared" ref="AB19" si="10">R19+T19+V19+X19+Z19</f>
        <v>400914</v>
      </c>
      <c r="AC19" s="14">
        <f t="shared" ref="AC19" si="11">AA19+AB19</f>
        <v>805211</v>
      </c>
      <c r="AE19" s="4" t="s">
        <v>16</v>
      </c>
      <c r="AF19" s="2">
        <f t="shared" si="5"/>
        <v>4802.3088186475034</v>
      </c>
      <c r="AG19" s="2">
        <f t="shared" si="0"/>
        <v>7706.0323206094181</v>
      </c>
      <c r="AH19" s="2">
        <f t="shared" si="0"/>
        <v>4549.5460818527927</v>
      </c>
      <c r="AI19" s="2">
        <f t="shared" si="0"/>
        <v>10205.174644243209</v>
      </c>
      <c r="AJ19" s="2">
        <f t="shared" si="0"/>
        <v>7924.2982563102069</v>
      </c>
      <c r="AK19" s="2">
        <f t="shared" si="0"/>
        <v>9616.4538023284658</v>
      </c>
      <c r="AL19" s="2">
        <f t="shared" si="0"/>
        <v>2843.7932080264873</v>
      </c>
      <c r="AM19" s="2">
        <f t="shared" si="0"/>
        <v>5443.5341723648144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3755.9595990076591</v>
      </c>
      <c r="AQ19" s="13">
        <f t="shared" ref="AQ19" si="13">IFERROR(M19/AB19, "N.A.")</f>
        <v>7645.8317843727109</v>
      </c>
      <c r="AR19" s="14">
        <f t="shared" ref="AR19" si="14">IFERROR(N19/AC19, "N.A.")</f>
        <v>5692.7242697876709</v>
      </c>
    </row>
    <row r="20" spans="1:44" ht="15" customHeight="1" thickBot="1" x14ac:dyDescent="0.3">
      <c r="A20" s="5" t="s">
        <v>0</v>
      </c>
      <c r="B20" s="42">
        <f>B19+C19</f>
        <v>3623051843.000001</v>
      </c>
      <c r="C20" s="43"/>
      <c r="D20" s="42">
        <f>D19+E19</f>
        <v>138387154</v>
      </c>
      <c r="E20" s="43"/>
      <c r="F20" s="42">
        <f>F19+G19</f>
        <v>259095290.00000009</v>
      </c>
      <c r="G20" s="43"/>
      <c r="H20" s="42">
        <f>H19+I19</f>
        <v>563309914.99999988</v>
      </c>
      <c r="I20" s="43"/>
      <c r="J20" s="42">
        <f>J19+K19</f>
        <v>0</v>
      </c>
      <c r="K20" s="43"/>
      <c r="L20" s="42">
        <f>L19+M19</f>
        <v>4583844202</v>
      </c>
      <c r="M20" s="46"/>
      <c r="N20" s="22">
        <f>B20+D20+F20+H20+J20</f>
        <v>4583844202.000001</v>
      </c>
      <c r="P20" s="5" t="s">
        <v>0</v>
      </c>
      <c r="Q20" s="42">
        <f>Q19+R19</f>
        <v>543938</v>
      </c>
      <c r="R20" s="43"/>
      <c r="S20" s="42">
        <f>S19+T19</f>
        <v>27535</v>
      </c>
      <c r="T20" s="43"/>
      <c r="U20" s="42">
        <f>U19+V19</f>
        <v>28386</v>
      </c>
      <c r="V20" s="43"/>
      <c r="W20" s="42">
        <f>W19+X19</f>
        <v>170409</v>
      </c>
      <c r="X20" s="43"/>
      <c r="Y20" s="42">
        <f>Y19+Z19</f>
        <v>34943</v>
      </c>
      <c r="Z20" s="43"/>
      <c r="AA20" s="42">
        <f>AA19+AB19</f>
        <v>805211</v>
      </c>
      <c r="AB20" s="46"/>
      <c r="AC20" s="23">
        <f>Q20+S20+U20+W20+Y20</f>
        <v>805211</v>
      </c>
      <c r="AE20" s="5" t="s">
        <v>0</v>
      </c>
      <c r="AF20" s="44">
        <f>IFERROR(B20/Q20,"N.A.")</f>
        <v>6660.78090333825</v>
      </c>
      <c r="AG20" s="45"/>
      <c r="AH20" s="44">
        <f>IFERROR(D20/S20,"N.A.")</f>
        <v>5025.8635917922647</v>
      </c>
      <c r="AI20" s="45"/>
      <c r="AJ20" s="44">
        <f>IFERROR(F20/U20,"N.A.")</f>
        <v>9127.5730994152073</v>
      </c>
      <c r="AK20" s="45"/>
      <c r="AL20" s="44">
        <f>IFERROR(H20/W20,"N.A.")</f>
        <v>3305.6347669430597</v>
      </c>
      <c r="AM20" s="45"/>
      <c r="AN20" s="44">
        <f>IFERROR(J20/Y20,"N.A.")</f>
        <v>0</v>
      </c>
      <c r="AO20" s="45"/>
      <c r="AP20" s="44">
        <f>IFERROR(L20/AA20,"N.A.")</f>
        <v>5692.7242697876709</v>
      </c>
      <c r="AQ20" s="47"/>
      <c r="AR20" s="16">
        <f>IFERROR(N20/AC20, "N.A.")</f>
        <v>5692.7242697876718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246177464.99999997</v>
      </c>
      <c r="C27" s="2"/>
      <c r="D27" s="2">
        <v>50277074.000000007</v>
      </c>
      <c r="E27" s="2"/>
      <c r="F27" s="2">
        <v>60805890.000000015</v>
      </c>
      <c r="G27" s="2"/>
      <c r="H27" s="2">
        <v>277979202.00000012</v>
      </c>
      <c r="I27" s="2"/>
      <c r="J27" s="2">
        <v>0</v>
      </c>
      <c r="K27" s="2"/>
      <c r="L27" s="1">
        <f>B27+D27+F27+H27+J27</f>
        <v>635239631.00000012</v>
      </c>
      <c r="M27" s="13">
        <f>C27+E27+G27+I27+K27</f>
        <v>0</v>
      </c>
      <c r="N27" s="14">
        <f>L27+M27</f>
        <v>635239631.00000012</v>
      </c>
      <c r="P27" s="3" t="s">
        <v>12</v>
      </c>
      <c r="Q27" s="2">
        <v>38639</v>
      </c>
      <c r="R27" s="2">
        <v>0</v>
      </c>
      <c r="S27" s="2">
        <v>10894</v>
      </c>
      <c r="T27" s="2">
        <v>0</v>
      </c>
      <c r="U27" s="2">
        <v>6699</v>
      </c>
      <c r="V27" s="2">
        <v>0</v>
      </c>
      <c r="W27" s="2">
        <v>61733</v>
      </c>
      <c r="X27" s="2">
        <v>0</v>
      </c>
      <c r="Y27" s="2">
        <v>4571</v>
      </c>
      <c r="Z27" s="2">
        <v>0</v>
      </c>
      <c r="AA27" s="1">
        <f>Q27+S27+U27+W27+Y27</f>
        <v>122536</v>
      </c>
      <c r="AB27" s="13">
        <f>R27+T27+V27+X27+Z27</f>
        <v>0</v>
      </c>
      <c r="AC27" s="14">
        <f>AA27+AB27</f>
        <v>122536</v>
      </c>
      <c r="AE27" s="3" t="s">
        <v>12</v>
      </c>
      <c r="AF27" s="2">
        <f>IFERROR(B27/Q27, "N.A.")</f>
        <v>6371.2172934082137</v>
      </c>
      <c r="AG27" s="2" t="str">
        <f t="shared" ref="AG27:AR31" si="15">IFERROR(C27/R27, "N.A.")</f>
        <v>N.A.</v>
      </c>
      <c r="AH27" s="2">
        <f t="shared" si="15"/>
        <v>4615.1160271709205</v>
      </c>
      <c r="AI27" s="2" t="str">
        <f t="shared" si="15"/>
        <v>N.A.</v>
      </c>
      <c r="AJ27" s="2">
        <f t="shared" si="15"/>
        <v>9076.8607254814178</v>
      </c>
      <c r="AK27" s="2" t="str">
        <f t="shared" si="15"/>
        <v>N.A.</v>
      </c>
      <c r="AL27" s="2">
        <f t="shared" si="15"/>
        <v>4502.9271540343107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5184.1061483972071</v>
      </c>
      <c r="AQ27" s="13" t="str">
        <f t="shared" si="15"/>
        <v>N.A.</v>
      </c>
      <c r="AR27" s="14">
        <f t="shared" si="15"/>
        <v>5184.1061483972071</v>
      </c>
    </row>
    <row r="28" spans="1:44" ht="15" customHeight="1" thickBot="1" x14ac:dyDescent="0.3">
      <c r="A28" s="3" t="s">
        <v>13</v>
      </c>
      <c r="B28" s="2">
        <v>13533719.999999998</v>
      </c>
      <c r="C28" s="2">
        <v>13700800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13533719.999999998</v>
      </c>
      <c r="M28" s="13">
        <f t="shared" si="16"/>
        <v>13700800</v>
      </c>
      <c r="N28" s="14">
        <f t="shared" ref="N28:N30" si="17">L28+M28</f>
        <v>27234520</v>
      </c>
      <c r="P28" s="3" t="s">
        <v>13</v>
      </c>
      <c r="Q28" s="2">
        <v>3905</v>
      </c>
      <c r="R28" s="2">
        <v>2034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3905</v>
      </c>
      <c r="AB28" s="13">
        <f t="shared" si="18"/>
        <v>2034</v>
      </c>
      <c r="AC28" s="14">
        <f t="shared" ref="AC28:AC30" si="19">AA28+AB28</f>
        <v>5939</v>
      </c>
      <c r="AE28" s="3" t="s">
        <v>13</v>
      </c>
      <c r="AF28" s="2">
        <f t="shared" ref="AF28:AF31" si="20">IFERROR(B28/Q28, "N.A.")</f>
        <v>3465.7413572343144</v>
      </c>
      <c r="AG28" s="2">
        <f t="shared" si="15"/>
        <v>6735.8898721730584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3465.7413572343144</v>
      </c>
      <c r="AQ28" s="13">
        <f t="shared" si="15"/>
        <v>6735.8898721730584</v>
      </c>
      <c r="AR28" s="14">
        <f t="shared" si="15"/>
        <v>4585.708031655161</v>
      </c>
    </row>
    <row r="29" spans="1:44" ht="15" customHeight="1" thickBot="1" x14ac:dyDescent="0.3">
      <c r="A29" s="3" t="s">
        <v>14</v>
      </c>
      <c r="B29" s="2">
        <v>359709959.0000003</v>
      </c>
      <c r="C29" s="2">
        <v>1711438899.9999998</v>
      </c>
      <c r="D29" s="2">
        <v>27816870</v>
      </c>
      <c r="E29" s="2">
        <v>21805800</v>
      </c>
      <c r="F29" s="2"/>
      <c r="G29" s="2">
        <v>154904400.00000003</v>
      </c>
      <c r="H29" s="2"/>
      <c r="I29" s="2">
        <v>105374400.00000007</v>
      </c>
      <c r="J29" s="2">
        <v>0</v>
      </c>
      <c r="K29" s="2"/>
      <c r="L29" s="1">
        <f t="shared" si="16"/>
        <v>387526829.0000003</v>
      </c>
      <c r="M29" s="13">
        <f t="shared" si="16"/>
        <v>1993523499.9999998</v>
      </c>
      <c r="N29" s="14">
        <f t="shared" si="17"/>
        <v>2381050329</v>
      </c>
      <c r="P29" s="3" t="s">
        <v>14</v>
      </c>
      <c r="Q29" s="2">
        <v>68568</v>
      </c>
      <c r="R29" s="2">
        <v>207879</v>
      </c>
      <c r="S29" s="2">
        <v>7636</v>
      </c>
      <c r="T29" s="2">
        <v>2009</v>
      </c>
      <c r="U29" s="2">
        <v>0</v>
      </c>
      <c r="V29" s="2">
        <v>14061</v>
      </c>
      <c r="W29" s="2">
        <v>0</v>
      </c>
      <c r="X29" s="2">
        <v>20929</v>
      </c>
      <c r="Y29" s="2">
        <v>3828</v>
      </c>
      <c r="Z29" s="2">
        <v>0</v>
      </c>
      <c r="AA29" s="1">
        <f t="shared" si="18"/>
        <v>80032</v>
      </c>
      <c r="AB29" s="13">
        <f t="shared" si="18"/>
        <v>244878</v>
      </c>
      <c r="AC29" s="14">
        <f t="shared" si="19"/>
        <v>324910</v>
      </c>
      <c r="AE29" s="3" t="s">
        <v>14</v>
      </c>
      <c r="AF29" s="2">
        <f t="shared" si="20"/>
        <v>5246.032537043523</v>
      </c>
      <c r="AG29" s="2">
        <f t="shared" si="15"/>
        <v>8232.8609431448094</v>
      </c>
      <c r="AH29" s="2">
        <f t="shared" si="15"/>
        <v>3642.8588266107909</v>
      </c>
      <c r="AI29" s="2">
        <f t="shared" si="15"/>
        <v>10854.056744649079</v>
      </c>
      <c r="AJ29" s="2" t="str">
        <f t="shared" si="15"/>
        <v>N.A.</v>
      </c>
      <c r="AK29" s="2">
        <f t="shared" si="15"/>
        <v>11016.599103904418</v>
      </c>
      <c r="AL29" s="2" t="str">
        <f t="shared" si="15"/>
        <v>N.A.</v>
      </c>
      <c r="AM29" s="2">
        <f t="shared" si="15"/>
        <v>5034.851163457407</v>
      </c>
      <c r="AN29" s="2">
        <f t="shared" si="15"/>
        <v>0</v>
      </c>
      <c r="AO29" s="2" t="str">
        <f t="shared" si="15"/>
        <v>N.A.</v>
      </c>
      <c r="AP29" s="15">
        <f t="shared" si="15"/>
        <v>4842.1485030987642</v>
      </c>
      <c r="AQ29" s="13">
        <f t="shared" si="15"/>
        <v>8140.884440415226</v>
      </c>
      <c r="AR29" s="14">
        <f t="shared" si="15"/>
        <v>7328.3380905481517</v>
      </c>
    </row>
    <row r="30" spans="1:44" ht="15" customHeight="1" thickBot="1" x14ac:dyDescent="0.3">
      <c r="A30" s="3" t="s">
        <v>15</v>
      </c>
      <c r="B30" s="2">
        <v>23849653.999999993</v>
      </c>
      <c r="C30" s="2"/>
      <c r="D30" s="2"/>
      <c r="E30" s="2"/>
      <c r="F30" s="2"/>
      <c r="G30" s="2">
        <v>7465960</v>
      </c>
      <c r="H30" s="2">
        <v>14380950.999999996</v>
      </c>
      <c r="I30" s="2"/>
      <c r="J30" s="2">
        <v>0</v>
      </c>
      <c r="K30" s="2"/>
      <c r="L30" s="1">
        <f t="shared" si="16"/>
        <v>38230604.999999985</v>
      </c>
      <c r="M30" s="13">
        <f t="shared" si="16"/>
        <v>7465960</v>
      </c>
      <c r="N30" s="14">
        <f t="shared" si="17"/>
        <v>45696564.999999985</v>
      </c>
      <c r="P30" s="3" t="s">
        <v>15</v>
      </c>
      <c r="Q30" s="2">
        <v>11220</v>
      </c>
      <c r="R30" s="2">
        <v>0</v>
      </c>
      <c r="S30" s="2">
        <v>0</v>
      </c>
      <c r="T30" s="2">
        <v>0</v>
      </c>
      <c r="U30" s="2">
        <v>0</v>
      </c>
      <c r="V30" s="2">
        <v>1376</v>
      </c>
      <c r="W30" s="2">
        <v>30650</v>
      </c>
      <c r="X30" s="2">
        <v>0</v>
      </c>
      <c r="Y30" s="2">
        <v>6414</v>
      </c>
      <c r="Z30" s="2">
        <v>0</v>
      </c>
      <c r="AA30" s="1">
        <f t="shared" si="18"/>
        <v>48284</v>
      </c>
      <c r="AB30" s="13">
        <f t="shared" si="18"/>
        <v>1376</v>
      </c>
      <c r="AC30" s="21">
        <f t="shared" si="19"/>
        <v>49660</v>
      </c>
      <c r="AE30" s="3" t="s">
        <v>15</v>
      </c>
      <c r="AF30" s="2">
        <f t="shared" si="20"/>
        <v>2125.6376114081991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5425.8430232558139</v>
      </c>
      <c r="AL30" s="2">
        <f t="shared" si="15"/>
        <v>469.19905383360509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791.7862024687264</v>
      </c>
      <c r="AQ30" s="13">
        <f t="shared" si="15"/>
        <v>5425.8430232558139</v>
      </c>
      <c r="AR30" s="14">
        <f t="shared" si="15"/>
        <v>920.18858236004803</v>
      </c>
    </row>
    <row r="31" spans="1:44" ht="15" customHeight="1" thickBot="1" x14ac:dyDescent="0.3">
      <c r="A31" s="4" t="s">
        <v>16</v>
      </c>
      <c r="B31" s="2">
        <v>643270798.00000048</v>
      </c>
      <c r="C31" s="2">
        <v>1725139699.9999974</v>
      </c>
      <c r="D31" s="2">
        <v>78093944</v>
      </c>
      <c r="E31" s="2">
        <v>21805800</v>
      </c>
      <c r="F31" s="2">
        <v>60805890.000000015</v>
      </c>
      <c r="G31" s="2">
        <v>162370360.00000003</v>
      </c>
      <c r="H31" s="2">
        <v>292360152.99999976</v>
      </c>
      <c r="I31" s="2">
        <v>105374400.00000007</v>
      </c>
      <c r="J31" s="2">
        <v>0</v>
      </c>
      <c r="K31" s="2"/>
      <c r="L31" s="1">
        <f t="shared" ref="L31" si="21">B31+D31+F31+H31+J31</f>
        <v>1074530785.0000002</v>
      </c>
      <c r="M31" s="13">
        <f t="shared" ref="M31" si="22">C31+E31+G31+I31+K31</f>
        <v>2014690259.9999974</v>
      </c>
      <c r="N31" s="21">
        <f t="shared" ref="N31" si="23">L31+M31</f>
        <v>3089221044.9999976</v>
      </c>
      <c r="P31" s="4" t="s">
        <v>16</v>
      </c>
      <c r="Q31" s="2">
        <v>122332</v>
      </c>
      <c r="R31" s="2">
        <v>209913</v>
      </c>
      <c r="S31" s="2">
        <v>18530</v>
      </c>
      <c r="T31" s="2">
        <v>2009</v>
      </c>
      <c r="U31" s="2">
        <v>6699</v>
      </c>
      <c r="V31" s="2">
        <v>15437</v>
      </c>
      <c r="W31" s="2">
        <v>92383</v>
      </c>
      <c r="X31" s="2">
        <v>20929</v>
      </c>
      <c r="Y31" s="2">
        <v>14813</v>
      </c>
      <c r="Z31" s="2">
        <v>0</v>
      </c>
      <c r="AA31" s="1">
        <f t="shared" ref="AA31" si="24">Q31+S31+U31+W31+Y31</f>
        <v>254757</v>
      </c>
      <c r="AB31" s="13">
        <f t="shared" ref="AB31" si="25">R31+T31+V31+X31+Z31</f>
        <v>248288</v>
      </c>
      <c r="AC31" s="14">
        <f t="shared" ref="AC31" si="26">AA31+AB31</f>
        <v>503045</v>
      </c>
      <c r="AE31" s="4" t="s">
        <v>16</v>
      </c>
      <c r="AF31" s="2">
        <f t="shared" si="20"/>
        <v>5258.4017101003865</v>
      </c>
      <c r="AG31" s="2">
        <f t="shared" si="15"/>
        <v>8218.355699742262</v>
      </c>
      <c r="AH31" s="2">
        <f t="shared" si="15"/>
        <v>4214.4600107933084</v>
      </c>
      <c r="AI31" s="2">
        <f t="shared" si="15"/>
        <v>10854.056744649079</v>
      </c>
      <c r="AJ31" s="2">
        <f t="shared" si="15"/>
        <v>9076.8607254814178</v>
      </c>
      <c r="AK31" s="2">
        <f t="shared" si="15"/>
        <v>10518.258729027662</v>
      </c>
      <c r="AL31" s="2">
        <f t="shared" si="15"/>
        <v>3164.653161295907</v>
      </c>
      <c r="AM31" s="2">
        <f t="shared" si="15"/>
        <v>5034.851163457407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4217.8655934871276</v>
      </c>
      <c r="AQ31" s="13">
        <f t="shared" ref="AQ31" si="28">IFERROR(M31/AB31, "N.A.")</f>
        <v>8114.3279578553829</v>
      </c>
      <c r="AR31" s="14">
        <f t="shared" ref="AR31" si="29">IFERROR(N31/AC31, "N.A.")</f>
        <v>6141.0431372938756</v>
      </c>
    </row>
    <row r="32" spans="1:44" ht="15" customHeight="1" thickBot="1" x14ac:dyDescent="0.3">
      <c r="A32" s="5" t="s">
        <v>0</v>
      </c>
      <c r="B32" s="42">
        <f>B31+C31</f>
        <v>2368410497.9999981</v>
      </c>
      <c r="C32" s="43"/>
      <c r="D32" s="42">
        <f>D31+E31</f>
        <v>99899744</v>
      </c>
      <c r="E32" s="43"/>
      <c r="F32" s="42">
        <f>F31+G31</f>
        <v>223176250.00000006</v>
      </c>
      <c r="G32" s="43"/>
      <c r="H32" s="42">
        <f>H31+I31</f>
        <v>397734552.99999982</v>
      </c>
      <c r="I32" s="43"/>
      <c r="J32" s="42">
        <f>J31+K31</f>
        <v>0</v>
      </c>
      <c r="K32" s="43"/>
      <c r="L32" s="42">
        <f>L31+M31</f>
        <v>3089221044.9999976</v>
      </c>
      <c r="M32" s="46"/>
      <c r="N32" s="22">
        <f>B32+D32+F32+H32+J32</f>
        <v>3089221044.9999981</v>
      </c>
      <c r="P32" s="5" t="s">
        <v>0</v>
      </c>
      <c r="Q32" s="42">
        <f>Q31+R31</f>
        <v>332245</v>
      </c>
      <c r="R32" s="43"/>
      <c r="S32" s="42">
        <f>S31+T31</f>
        <v>20539</v>
      </c>
      <c r="T32" s="43"/>
      <c r="U32" s="42">
        <f>U31+V31</f>
        <v>22136</v>
      </c>
      <c r="V32" s="43"/>
      <c r="W32" s="42">
        <f>W31+X31</f>
        <v>113312</v>
      </c>
      <c r="X32" s="43"/>
      <c r="Y32" s="42">
        <f>Y31+Z31</f>
        <v>14813</v>
      </c>
      <c r="Z32" s="43"/>
      <c r="AA32" s="42">
        <f>AA31+AB31</f>
        <v>503045</v>
      </c>
      <c r="AB32" s="46"/>
      <c r="AC32" s="23">
        <f>Q32+S32+U32+W32+Y32</f>
        <v>503045</v>
      </c>
      <c r="AE32" s="5" t="s">
        <v>0</v>
      </c>
      <c r="AF32" s="44">
        <f>IFERROR(B32/Q32,"N.A.")</f>
        <v>7128.5060663064851</v>
      </c>
      <c r="AG32" s="45"/>
      <c r="AH32" s="44">
        <f>IFERROR(D32/S32,"N.A.")</f>
        <v>4863.9049612931494</v>
      </c>
      <c r="AI32" s="45"/>
      <c r="AJ32" s="44">
        <f>IFERROR(F32/U32,"N.A.")</f>
        <v>10082.049602457539</v>
      </c>
      <c r="AK32" s="45"/>
      <c r="AL32" s="44">
        <f>IFERROR(H32/W32,"N.A.")</f>
        <v>3510.0832480231556</v>
      </c>
      <c r="AM32" s="45"/>
      <c r="AN32" s="44">
        <f>IFERROR(J32/Y32,"N.A.")</f>
        <v>0</v>
      </c>
      <c r="AO32" s="45"/>
      <c r="AP32" s="44">
        <f>IFERROR(L32/AA32,"N.A.")</f>
        <v>6141.0431372938756</v>
      </c>
      <c r="AQ32" s="47"/>
      <c r="AR32" s="16">
        <f>IFERROR(N32/AC32, "N.A.")</f>
        <v>6141.0431372938765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27336485.000000004</v>
      </c>
      <c r="C39" s="2"/>
      <c r="D39" s="2">
        <v>21190039.999999996</v>
      </c>
      <c r="E39" s="2"/>
      <c r="F39" s="2">
        <v>4181280</v>
      </c>
      <c r="G39" s="2"/>
      <c r="H39" s="2">
        <v>105031034.99999999</v>
      </c>
      <c r="I39" s="2"/>
      <c r="J39" s="2">
        <v>0</v>
      </c>
      <c r="K39" s="2"/>
      <c r="L39" s="1">
        <f>B39+D39+F39+H39+J39</f>
        <v>157738840</v>
      </c>
      <c r="M39" s="13">
        <f>C39+E39+G39+I39+K39</f>
        <v>0</v>
      </c>
      <c r="N39" s="14">
        <f>L39+M39</f>
        <v>157738840</v>
      </c>
      <c r="P39" s="3" t="s">
        <v>12</v>
      </c>
      <c r="Q39" s="2">
        <v>7848</v>
      </c>
      <c r="R39" s="2">
        <v>0</v>
      </c>
      <c r="S39" s="2">
        <v>1770</v>
      </c>
      <c r="T39" s="2">
        <v>0</v>
      </c>
      <c r="U39" s="2">
        <v>1502</v>
      </c>
      <c r="V39" s="2">
        <v>0</v>
      </c>
      <c r="W39" s="2">
        <v>46389</v>
      </c>
      <c r="X39" s="2">
        <v>0</v>
      </c>
      <c r="Y39" s="2">
        <v>8479</v>
      </c>
      <c r="Z39" s="2">
        <v>0</v>
      </c>
      <c r="AA39" s="1">
        <f>Q39+S39+U39+W39+Y39</f>
        <v>65988</v>
      </c>
      <c r="AB39" s="13">
        <f>R39+T39+V39+X39+Z39</f>
        <v>0</v>
      </c>
      <c r="AC39" s="14">
        <f>AA39+AB39</f>
        <v>65988</v>
      </c>
      <c r="AE39" s="3" t="s">
        <v>12</v>
      </c>
      <c r="AF39" s="2">
        <f>IFERROR(B39/Q39, "N.A.")</f>
        <v>3483.2422273190627</v>
      </c>
      <c r="AG39" s="2" t="str">
        <f t="shared" ref="AG39:AR43" si="30">IFERROR(C39/R39, "N.A.")</f>
        <v>N.A.</v>
      </c>
      <c r="AH39" s="2">
        <f t="shared" si="30"/>
        <v>11971.774011299432</v>
      </c>
      <c r="AI39" s="2" t="str">
        <f t="shared" si="30"/>
        <v>N.A.</v>
      </c>
      <c r="AJ39" s="2">
        <f t="shared" si="30"/>
        <v>2783.8082556591212</v>
      </c>
      <c r="AK39" s="2" t="str">
        <f t="shared" si="30"/>
        <v>N.A.</v>
      </c>
      <c r="AL39" s="2">
        <f t="shared" si="30"/>
        <v>2264.1366487744936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2390.4170455234284</v>
      </c>
      <c r="AQ39" s="13" t="str">
        <f t="shared" si="30"/>
        <v>N.A.</v>
      </c>
      <c r="AR39" s="14">
        <f t="shared" si="30"/>
        <v>2390.4170455234284</v>
      </c>
    </row>
    <row r="40" spans="1:44" ht="15" customHeight="1" thickBot="1" x14ac:dyDescent="0.3">
      <c r="A40" s="3" t="s">
        <v>13</v>
      </c>
      <c r="B40" s="2">
        <v>70655188</v>
      </c>
      <c r="C40" s="2">
        <v>9309900</v>
      </c>
      <c r="D40" s="2">
        <v>1547570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72202758</v>
      </c>
      <c r="M40" s="13">
        <f t="shared" si="31"/>
        <v>9309900</v>
      </c>
      <c r="N40" s="14">
        <f t="shared" ref="N40:N42" si="32">L40+M40</f>
        <v>81512658</v>
      </c>
      <c r="P40" s="3" t="s">
        <v>13</v>
      </c>
      <c r="Q40" s="2">
        <v>20943</v>
      </c>
      <c r="R40" s="2">
        <v>1853</v>
      </c>
      <c r="S40" s="2">
        <v>839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21782</v>
      </c>
      <c r="AB40" s="13">
        <f t="shared" si="33"/>
        <v>1853</v>
      </c>
      <c r="AC40" s="14">
        <f t="shared" ref="AC40:AC42" si="34">AA40+AB40</f>
        <v>23635</v>
      </c>
      <c r="AE40" s="3" t="s">
        <v>13</v>
      </c>
      <c r="AF40" s="2">
        <f t="shared" ref="AF40:AF43" si="35">IFERROR(B40/Q40, "N.A.")</f>
        <v>3373.6899202597529</v>
      </c>
      <c r="AG40" s="2">
        <f t="shared" si="30"/>
        <v>5024.2309767943871</v>
      </c>
      <c r="AH40" s="2">
        <f t="shared" si="30"/>
        <v>1844.5411203814065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3314.7901019190158</v>
      </c>
      <c r="AQ40" s="13">
        <f t="shared" si="30"/>
        <v>5024.2309767943871</v>
      </c>
      <c r="AR40" s="14">
        <f t="shared" si="30"/>
        <v>3448.8114237359846</v>
      </c>
    </row>
    <row r="41" spans="1:44" ht="15" customHeight="1" thickBot="1" x14ac:dyDescent="0.3">
      <c r="A41" s="3" t="s">
        <v>14</v>
      </c>
      <c r="B41" s="2">
        <v>197685918</v>
      </c>
      <c r="C41" s="2">
        <v>948305374.00000036</v>
      </c>
      <c r="D41" s="2">
        <v>13889799.999999996</v>
      </c>
      <c r="E41" s="2">
        <v>1860000</v>
      </c>
      <c r="F41" s="2"/>
      <c r="G41" s="2">
        <v>31505760</v>
      </c>
      <c r="H41" s="2"/>
      <c r="I41" s="2">
        <v>59417710</v>
      </c>
      <c r="J41" s="2">
        <v>0</v>
      </c>
      <c r="K41" s="2"/>
      <c r="L41" s="1">
        <f t="shared" si="31"/>
        <v>211575718</v>
      </c>
      <c r="M41" s="13">
        <f t="shared" si="31"/>
        <v>1041088844.0000004</v>
      </c>
      <c r="N41" s="14">
        <f t="shared" si="32"/>
        <v>1252664562.0000005</v>
      </c>
      <c r="P41" s="3" t="s">
        <v>14</v>
      </c>
      <c r="Q41" s="2">
        <v>44111</v>
      </c>
      <c r="R41" s="2">
        <v>136371</v>
      </c>
      <c r="S41" s="2">
        <v>4077</v>
      </c>
      <c r="T41" s="2">
        <v>310</v>
      </c>
      <c r="U41" s="2">
        <v>0</v>
      </c>
      <c r="V41" s="2">
        <v>4516</v>
      </c>
      <c r="W41" s="2">
        <v>0</v>
      </c>
      <c r="X41" s="2">
        <v>9344</v>
      </c>
      <c r="Y41" s="2">
        <v>8835</v>
      </c>
      <c r="Z41" s="2">
        <v>0</v>
      </c>
      <c r="AA41" s="1">
        <f t="shared" si="33"/>
        <v>57023</v>
      </c>
      <c r="AB41" s="13">
        <f t="shared" si="33"/>
        <v>150541</v>
      </c>
      <c r="AC41" s="14">
        <f t="shared" si="34"/>
        <v>207564</v>
      </c>
      <c r="AE41" s="3" t="s">
        <v>14</v>
      </c>
      <c r="AF41" s="2">
        <f t="shared" si="35"/>
        <v>4481.5560291083857</v>
      </c>
      <c r="AG41" s="2">
        <f t="shared" si="30"/>
        <v>6953.8639006826988</v>
      </c>
      <c r="AH41" s="2">
        <f t="shared" si="30"/>
        <v>3406.8677949472644</v>
      </c>
      <c r="AI41" s="2">
        <f t="shared" si="30"/>
        <v>6000</v>
      </c>
      <c r="AJ41" s="2" t="str">
        <f t="shared" si="30"/>
        <v>N.A.</v>
      </c>
      <c r="AK41" s="2">
        <f t="shared" si="30"/>
        <v>6976.4747564216123</v>
      </c>
      <c r="AL41" s="2" t="str">
        <f t="shared" si="30"/>
        <v>N.A.</v>
      </c>
      <c r="AM41" s="2">
        <f t="shared" si="30"/>
        <v>6358.9158818493152</v>
      </c>
      <c r="AN41" s="2">
        <f t="shared" si="30"/>
        <v>0</v>
      </c>
      <c r="AO41" s="2" t="str">
        <f t="shared" si="30"/>
        <v>N.A.</v>
      </c>
      <c r="AP41" s="15">
        <f t="shared" si="30"/>
        <v>3710.3575399400243</v>
      </c>
      <c r="AQ41" s="13">
        <f t="shared" si="30"/>
        <v>6915.6498495426522</v>
      </c>
      <c r="AR41" s="14">
        <f t="shared" si="30"/>
        <v>6035.0762270914056</v>
      </c>
    </row>
    <row r="42" spans="1:44" ht="15" customHeight="1" thickBot="1" x14ac:dyDescent="0.3">
      <c r="A42" s="3" t="s">
        <v>15</v>
      </c>
      <c r="B42" s="2">
        <v>1348479.9999999998</v>
      </c>
      <c r="C42" s="2"/>
      <c r="D42" s="2"/>
      <c r="E42" s="2"/>
      <c r="F42" s="2"/>
      <c r="G42" s="2">
        <v>232000</v>
      </c>
      <c r="H42" s="2">
        <v>1126617</v>
      </c>
      <c r="I42" s="2"/>
      <c r="J42" s="2">
        <v>0</v>
      </c>
      <c r="K42" s="2"/>
      <c r="L42" s="1">
        <f t="shared" si="31"/>
        <v>2475097</v>
      </c>
      <c r="M42" s="13">
        <f t="shared" si="31"/>
        <v>232000</v>
      </c>
      <c r="N42" s="14">
        <f t="shared" si="32"/>
        <v>2707097</v>
      </c>
      <c r="P42" s="3" t="s">
        <v>15</v>
      </c>
      <c r="Q42" s="2">
        <v>567</v>
      </c>
      <c r="R42" s="2">
        <v>0</v>
      </c>
      <c r="S42" s="2">
        <v>0</v>
      </c>
      <c r="T42" s="2">
        <v>0</v>
      </c>
      <c r="U42" s="2">
        <v>0</v>
      </c>
      <c r="V42" s="2">
        <v>232</v>
      </c>
      <c r="W42" s="2">
        <v>1364</v>
      </c>
      <c r="X42" s="2">
        <v>0</v>
      </c>
      <c r="Y42" s="2">
        <v>2816</v>
      </c>
      <c r="Z42" s="2">
        <v>0</v>
      </c>
      <c r="AA42" s="1">
        <f t="shared" si="33"/>
        <v>4747</v>
      </c>
      <c r="AB42" s="13">
        <f t="shared" si="33"/>
        <v>232</v>
      </c>
      <c r="AC42" s="14">
        <f t="shared" si="34"/>
        <v>4979</v>
      </c>
      <c r="AE42" s="3" t="s">
        <v>15</v>
      </c>
      <c r="AF42" s="2">
        <f t="shared" si="35"/>
        <v>2378.2716049382711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1000</v>
      </c>
      <c r="AL42" s="2">
        <f t="shared" si="30"/>
        <v>825.96554252199417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521.40235938487467</v>
      </c>
      <c r="AQ42" s="13">
        <f t="shared" si="30"/>
        <v>1000</v>
      </c>
      <c r="AR42" s="14">
        <f t="shared" si="30"/>
        <v>543.70295240008033</v>
      </c>
    </row>
    <row r="43" spans="1:44" ht="15" customHeight="1" thickBot="1" x14ac:dyDescent="0.3">
      <c r="A43" s="4" t="s">
        <v>16</v>
      </c>
      <c r="B43" s="2">
        <v>297026070.99999994</v>
      </c>
      <c r="C43" s="2">
        <v>957615273.99999917</v>
      </c>
      <c r="D43" s="2">
        <v>36627410</v>
      </c>
      <c r="E43" s="2">
        <v>1860000</v>
      </c>
      <c r="F43" s="2">
        <v>4181280</v>
      </c>
      <c r="G43" s="2">
        <v>31737760</v>
      </c>
      <c r="H43" s="2">
        <v>106157651.99999999</v>
      </c>
      <c r="I43" s="2">
        <v>59417710</v>
      </c>
      <c r="J43" s="2">
        <v>0</v>
      </c>
      <c r="K43" s="2"/>
      <c r="L43" s="1">
        <f t="shared" ref="L43" si="36">B43+D43+F43+H43+J43</f>
        <v>443992412.99999994</v>
      </c>
      <c r="M43" s="13">
        <f t="shared" ref="M43" si="37">C43+E43+G43+I43+K43</f>
        <v>1050630743.9999992</v>
      </c>
      <c r="N43" s="21">
        <f t="shared" ref="N43" si="38">L43+M43</f>
        <v>1494623156.999999</v>
      </c>
      <c r="P43" s="4" t="s">
        <v>16</v>
      </c>
      <c r="Q43" s="2">
        <v>73469</v>
      </c>
      <c r="R43" s="2">
        <v>138224</v>
      </c>
      <c r="S43" s="2">
        <v>6686</v>
      </c>
      <c r="T43" s="2">
        <v>310</v>
      </c>
      <c r="U43" s="2">
        <v>1502</v>
      </c>
      <c r="V43" s="2">
        <v>4748</v>
      </c>
      <c r="W43" s="2">
        <v>47753</v>
      </c>
      <c r="X43" s="2">
        <v>9344</v>
      </c>
      <c r="Y43" s="2">
        <v>20130</v>
      </c>
      <c r="Z43" s="2">
        <v>0</v>
      </c>
      <c r="AA43" s="1">
        <f t="shared" ref="AA43" si="39">Q43+S43+U43+W43+Y43</f>
        <v>149540</v>
      </c>
      <c r="AB43" s="13">
        <f t="shared" ref="AB43" si="40">R43+T43+V43+X43+Z43</f>
        <v>152626</v>
      </c>
      <c r="AC43" s="21">
        <f t="shared" ref="AC43" si="41">AA43+AB43</f>
        <v>302166</v>
      </c>
      <c r="AE43" s="4" t="s">
        <v>16</v>
      </c>
      <c r="AF43" s="2">
        <f t="shared" si="35"/>
        <v>4042.8761926799052</v>
      </c>
      <c r="AG43" s="2">
        <f t="shared" si="30"/>
        <v>6927.9956736890781</v>
      </c>
      <c r="AH43" s="2">
        <f t="shared" si="30"/>
        <v>5478.2246485192936</v>
      </c>
      <c r="AI43" s="2">
        <f t="shared" si="30"/>
        <v>6000</v>
      </c>
      <c r="AJ43" s="2">
        <f t="shared" si="30"/>
        <v>2783.8082556591212</v>
      </c>
      <c r="AK43" s="2">
        <f t="shared" si="30"/>
        <v>6684.448188711036</v>
      </c>
      <c r="AL43" s="2">
        <f t="shared" si="30"/>
        <v>2223.0572320063657</v>
      </c>
      <c r="AM43" s="2">
        <f t="shared" si="30"/>
        <v>6358.9158818493152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2969.0545205296239</v>
      </c>
      <c r="AQ43" s="13">
        <f t="shared" ref="AQ43" si="43">IFERROR(M43/AB43, "N.A.")</f>
        <v>6883.6944164165943</v>
      </c>
      <c r="AR43" s="14">
        <f t="shared" ref="AR43" si="44">IFERROR(N43/AC43, "N.A.")</f>
        <v>4946.3644387522063</v>
      </c>
    </row>
    <row r="44" spans="1:44" ht="15" customHeight="1" thickBot="1" x14ac:dyDescent="0.3">
      <c r="A44" s="5" t="s">
        <v>0</v>
      </c>
      <c r="B44" s="42">
        <f>B43+C43</f>
        <v>1254641344.999999</v>
      </c>
      <c r="C44" s="43"/>
      <c r="D44" s="42">
        <f>D43+E43</f>
        <v>38487410</v>
      </c>
      <c r="E44" s="43"/>
      <c r="F44" s="42">
        <f>F43+G43</f>
        <v>35919040</v>
      </c>
      <c r="G44" s="43"/>
      <c r="H44" s="42">
        <f>H43+I43</f>
        <v>165575362</v>
      </c>
      <c r="I44" s="43"/>
      <c r="J44" s="42">
        <f>J43+K43</f>
        <v>0</v>
      </c>
      <c r="K44" s="43"/>
      <c r="L44" s="42">
        <f>L43+M43</f>
        <v>1494623156.999999</v>
      </c>
      <c r="M44" s="46"/>
      <c r="N44" s="22">
        <f>B44+D44+F44+H44+J44</f>
        <v>1494623156.999999</v>
      </c>
      <c r="P44" s="5" t="s">
        <v>0</v>
      </c>
      <c r="Q44" s="42">
        <f>Q43+R43</f>
        <v>211693</v>
      </c>
      <c r="R44" s="43"/>
      <c r="S44" s="42">
        <f>S43+T43</f>
        <v>6996</v>
      </c>
      <c r="T44" s="43"/>
      <c r="U44" s="42">
        <f>U43+V43</f>
        <v>6250</v>
      </c>
      <c r="V44" s="43"/>
      <c r="W44" s="42">
        <f>W43+X43</f>
        <v>57097</v>
      </c>
      <c r="X44" s="43"/>
      <c r="Y44" s="42">
        <f>Y43+Z43</f>
        <v>20130</v>
      </c>
      <c r="Z44" s="43"/>
      <c r="AA44" s="42">
        <f>AA43+AB43</f>
        <v>302166</v>
      </c>
      <c r="AB44" s="46"/>
      <c r="AC44" s="22">
        <f>Q44+S44+U44+W44+Y44</f>
        <v>302166</v>
      </c>
      <c r="AE44" s="5" t="s">
        <v>0</v>
      </c>
      <c r="AF44" s="44">
        <f>IFERROR(B44/Q44,"N.A.")</f>
        <v>5926.7020874568316</v>
      </c>
      <c r="AG44" s="45"/>
      <c r="AH44" s="44">
        <f>IFERROR(D44/S44,"N.A.")</f>
        <v>5501.3450543167528</v>
      </c>
      <c r="AI44" s="45"/>
      <c r="AJ44" s="44">
        <f>IFERROR(F44/U44,"N.A.")</f>
        <v>5747.0464000000002</v>
      </c>
      <c r="AK44" s="45"/>
      <c r="AL44" s="44">
        <f>IFERROR(H44/W44,"N.A.")</f>
        <v>2899.8960015412367</v>
      </c>
      <c r="AM44" s="45"/>
      <c r="AN44" s="44">
        <f>IFERROR(J44/Y44,"N.A.")</f>
        <v>0</v>
      </c>
      <c r="AO44" s="45"/>
      <c r="AP44" s="44">
        <f>IFERROR(L44/AA44,"N.A.")</f>
        <v>4946.3644387522063</v>
      </c>
      <c r="AQ44" s="47"/>
      <c r="AR44" s="16">
        <f>IFERROR(N44/AC44, "N.A.")</f>
        <v>4946.3644387522063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4295700</v>
      </c>
      <c r="C15" s="2"/>
      <c r="D15" s="2"/>
      <c r="E15" s="2"/>
      <c r="F15" s="2"/>
      <c r="G15" s="2"/>
      <c r="H15" s="2">
        <v>3884476</v>
      </c>
      <c r="I15" s="2"/>
      <c r="J15" s="2">
        <v>0</v>
      </c>
      <c r="K15" s="2"/>
      <c r="L15" s="1">
        <f>B15+D15+F15+H15+J15</f>
        <v>8180176</v>
      </c>
      <c r="M15" s="13">
        <f>C15+E15+G15+I15+K15</f>
        <v>0</v>
      </c>
      <c r="N15" s="14">
        <f>L15+M15</f>
        <v>8180176</v>
      </c>
      <c r="P15" s="3" t="s">
        <v>12</v>
      </c>
      <c r="Q15" s="2">
        <v>999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2256</v>
      </c>
      <c r="X15" s="2">
        <v>0</v>
      </c>
      <c r="Y15" s="2">
        <v>376</v>
      </c>
      <c r="Z15" s="2">
        <v>0</v>
      </c>
      <c r="AA15" s="1">
        <f>Q15+S15+U15+W15+Y15</f>
        <v>3631</v>
      </c>
      <c r="AB15" s="13">
        <f>R15+T15+V15+X15+Z15</f>
        <v>0</v>
      </c>
      <c r="AC15" s="14">
        <f>AA15+AB15</f>
        <v>3631</v>
      </c>
      <c r="AE15" s="3" t="s">
        <v>12</v>
      </c>
      <c r="AF15" s="2">
        <f>IFERROR(B15/Q15, "N.A.")</f>
        <v>4300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1721.8421985815603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2252.8713852933074</v>
      </c>
      <c r="AQ15" s="13" t="str">
        <f t="shared" si="0"/>
        <v>N.A.</v>
      </c>
      <c r="AR15" s="14">
        <f t="shared" si="0"/>
        <v>2252.8713852933074</v>
      </c>
    </row>
    <row r="16" spans="1:44" ht="15" customHeight="1" thickBot="1" x14ac:dyDescent="0.3">
      <c r="A16" s="3" t="s">
        <v>13</v>
      </c>
      <c r="B16" s="2">
        <v>2331000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2331000</v>
      </c>
      <c r="M16" s="13">
        <f t="shared" si="1"/>
        <v>0</v>
      </c>
      <c r="N16" s="14">
        <f t="shared" ref="N16:N18" si="2">L16+M16</f>
        <v>2331000</v>
      </c>
      <c r="P16" s="3" t="s">
        <v>13</v>
      </c>
      <c r="Q16" s="2">
        <v>333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333</v>
      </c>
      <c r="AB16" s="13">
        <f t="shared" si="3"/>
        <v>0</v>
      </c>
      <c r="AC16" s="14">
        <f t="shared" ref="AC16:AC18" si="4">AA16+AB16</f>
        <v>333</v>
      </c>
      <c r="AE16" s="3" t="s">
        <v>13</v>
      </c>
      <c r="AF16" s="2">
        <f t="shared" ref="AF16:AF19" si="5">IFERROR(B16/Q16, "N.A.")</f>
        <v>7000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7000</v>
      </c>
      <c r="AQ16" s="13" t="str">
        <f t="shared" si="0"/>
        <v>N.A.</v>
      </c>
      <c r="AR16" s="14">
        <f t="shared" si="0"/>
        <v>7000</v>
      </c>
    </row>
    <row r="17" spans="1:44" ht="15" customHeight="1" thickBot="1" x14ac:dyDescent="0.3">
      <c r="A17" s="3" t="s">
        <v>14</v>
      </c>
      <c r="B17" s="2">
        <v>10323090.000000002</v>
      </c>
      <c r="C17" s="2">
        <v>36313280</v>
      </c>
      <c r="D17" s="2">
        <v>5882400</v>
      </c>
      <c r="E17" s="2"/>
      <c r="F17" s="2"/>
      <c r="G17" s="2"/>
      <c r="H17" s="2"/>
      <c r="I17" s="2">
        <v>346500</v>
      </c>
      <c r="J17" s="2">
        <v>0</v>
      </c>
      <c r="K17" s="2"/>
      <c r="L17" s="1">
        <f t="shared" si="1"/>
        <v>16205490.000000002</v>
      </c>
      <c r="M17" s="13">
        <f t="shared" si="1"/>
        <v>36659780</v>
      </c>
      <c r="N17" s="14">
        <f t="shared" si="2"/>
        <v>52865270</v>
      </c>
      <c r="P17" s="3" t="s">
        <v>14</v>
      </c>
      <c r="Q17" s="2">
        <v>2691</v>
      </c>
      <c r="R17" s="2">
        <v>5398</v>
      </c>
      <c r="S17" s="2">
        <v>521</v>
      </c>
      <c r="T17" s="2">
        <v>0</v>
      </c>
      <c r="U17" s="2">
        <v>0</v>
      </c>
      <c r="V17" s="2">
        <v>0</v>
      </c>
      <c r="W17" s="2">
        <v>0</v>
      </c>
      <c r="X17" s="2">
        <v>607</v>
      </c>
      <c r="Y17" s="2">
        <v>650</v>
      </c>
      <c r="Z17" s="2">
        <v>0</v>
      </c>
      <c r="AA17" s="1">
        <f t="shared" si="3"/>
        <v>3862</v>
      </c>
      <c r="AB17" s="13">
        <f t="shared" si="3"/>
        <v>6005</v>
      </c>
      <c r="AC17" s="14">
        <f t="shared" si="4"/>
        <v>9867</v>
      </c>
      <c r="AE17" s="3" t="s">
        <v>14</v>
      </c>
      <c r="AF17" s="2">
        <f t="shared" si="5"/>
        <v>3836.1538461538466</v>
      </c>
      <c r="AG17" s="2">
        <f t="shared" si="0"/>
        <v>6727.1730270470543</v>
      </c>
      <c r="AH17" s="2">
        <f t="shared" si="0"/>
        <v>11290.595009596929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570.84019769357496</v>
      </c>
      <c r="AN17" s="2">
        <f t="shared" si="0"/>
        <v>0</v>
      </c>
      <c r="AO17" s="2" t="str">
        <f t="shared" si="0"/>
        <v>N.A.</v>
      </c>
      <c r="AP17" s="15">
        <f t="shared" si="0"/>
        <v>4196.1393060590372</v>
      </c>
      <c r="AQ17" s="13">
        <f t="shared" si="0"/>
        <v>6104.8759367194007</v>
      </c>
      <c r="AR17" s="14">
        <f t="shared" si="0"/>
        <v>5357.7855477855474</v>
      </c>
    </row>
    <row r="18" spans="1:44" ht="15" customHeight="1" thickBot="1" x14ac:dyDescent="0.3">
      <c r="A18" s="3" t="s">
        <v>15</v>
      </c>
      <c r="B18" s="2">
        <v>1459850</v>
      </c>
      <c r="C18" s="2"/>
      <c r="D18" s="2"/>
      <c r="E18" s="2"/>
      <c r="F18" s="2"/>
      <c r="G18" s="2"/>
      <c r="H18" s="2">
        <v>804959.99999999988</v>
      </c>
      <c r="I18" s="2"/>
      <c r="J18" s="2">
        <v>0</v>
      </c>
      <c r="K18" s="2"/>
      <c r="L18" s="1">
        <f t="shared" si="1"/>
        <v>2264810</v>
      </c>
      <c r="M18" s="13">
        <f t="shared" si="1"/>
        <v>0</v>
      </c>
      <c r="N18" s="14">
        <f t="shared" si="2"/>
        <v>2264810</v>
      </c>
      <c r="P18" s="3" t="s">
        <v>15</v>
      </c>
      <c r="Q18" s="2">
        <v>419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5259</v>
      </c>
      <c r="X18" s="2">
        <v>0</v>
      </c>
      <c r="Y18" s="2">
        <v>1950</v>
      </c>
      <c r="Z18" s="2">
        <v>0</v>
      </c>
      <c r="AA18" s="1">
        <f t="shared" si="3"/>
        <v>7628</v>
      </c>
      <c r="AB18" s="13">
        <f t="shared" si="3"/>
        <v>0</v>
      </c>
      <c r="AC18" s="21">
        <f t="shared" si="4"/>
        <v>7628</v>
      </c>
      <c r="AE18" s="3" t="s">
        <v>15</v>
      </c>
      <c r="AF18" s="2">
        <f t="shared" si="5"/>
        <v>3484.1288782816227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153.063320022818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296.90744625065548</v>
      </c>
      <c r="AQ18" s="13" t="str">
        <f t="shared" si="0"/>
        <v>N.A.</v>
      </c>
      <c r="AR18" s="14">
        <f t="shared" si="0"/>
        <v>296.90744625065548</v>
      </c>
    </row>
    <row r="19" spans="1:44" ht="15" customHeight="1" thickBot="1" x14ac:dyDescent="0.3">
      <c r="A19" s="4" t="s">
        <v>16</v>
      </c>
      <c r="B19" s="2">
        <v>18409639.999999996</v>
      </c>
      <c r="C19" s="2">
        <v>36313280</v>
      </c>
      <c r="D19" s="2">
        <v>5882400</v>
      </c>
      <c r="E19" s="2"/>
      <c r="F19" s="2"/>
      <c r="G19" s="2"/>
      <c r="H19" s="2">
        <v>4689436.0000000009</v>
      </c>
      <c r="I19" s="2">
        <v>346500</v>
      </c>
      <c r="J19" s="2">
        <v>0</v>
      </c>
      <c r="K19" s="2"/>
      <c r="L19" s="1">
        <f t="shared" ref="L19" si="6">B19+D19+F19+H19+J19</f>
        <v>28981475.999999996</v>
      </c>
      <c r="M19" s="13">
        <f t="shared" ref="M19" si="7">C19+E19+G19+I19+K19</f>
        <v>36659780</v>
      </c>
      <c r="N19" s="21">
        <f t="shared" ref="N19" si="8">L19+M19</f>
        <v>65641256</v>
      </c>
      <c r="P19" s="4" t="s">
        <v>16</v>
      </c>
      <c r="Q19" s="2">
        <v>4442</v>
      </c>
      <c r="R19" s="2">
        <v>5398</v>
      </c>
      <c r="S19" s="2">
        <v>521</v>
      </c>
      <c r="T19" s="2">
        <v>0</v>
      </c>
      <c r="U19" s="2">
        <v>0</v>
      </c>
      <c r="V19" s="2">
        <v>0</v>
      </c>
      <c r="W19" s="2">
        <v>7515</v>
      </c>
      <c r="X19" s="2">
        <v>607</v>
      </c>
      <c r="Y19" s="2">
        <v>2976</v>
      </c>
      <c r="Z19" s="2">
        <v>0</v>
      </c>
      <c r="AA19" s="1">
        <f t="shared" ref="AA19" si="9">Q19+S19+U19+W19+Y19</f>
        <v>15454</v>
      </c>
      <c r="AB19" s="13">
        <f t="shared" ref="AB19" si="10">R19+T19+V19+X19+Z19</f>
        <v>6005</v>
      </c>
      <c r="AC19" s="14">
        <f t="shared" ref="AC19" si="11">AA19+AB19</f>
        <v>21459</v>
      </c>
      <c r="AE19" s="4" t="s">
        <v>16</v>
      </c>
      <c r="AF19" s="2">
        <f t="shared" si="5"/>
        <v>4144.4484466456543</v>
      </c>
      <c r="AG19" s="2">
        <f t="shared" si="0"/>
        <v>6727.1730270470543</v>
      </c>
      <c r="AH19" s="2">
        <f t="shared" si="0"/>
        <v>11290.595009596929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624.0101131071192</v>
      </c>
      <c r="AM19" s="2">
        <f t="shared" si="0"/>
        <v>570.84019769357496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1875.3381648764071</v>
      </c>
      <c r="AQ19" s="13">
        <f t="shared" ref="AQ19" si="13">IFERROR(M19/AB19, "N.A.")</f>
        <v>6104.8759367194007</v>
      </c>
      <c r="AR19" s="14">
        <f t="shared" ref="AR19" si="14">IFERROR(N19/AC19, "N.A.")</f>
        <v>3058.9149540985136</v>
      </c>
    </row>
    <row r="20" spans="1:44" ht="15" customHeight="1" thickBot="1" x14ac:dyDescent="0.3">
      <c r="A20" s="5" t="s">
        <v>0</v>
      </c>
      <c r="B20" s="42">
        <f>B19+C19</f>
        <v>54722920</v>
      </c>
      <c r="C20" s="43"/>
      <c r="D20" s="42">
        <f>D19+E19</f>
        <v>5882400</v>
      </c>
      <c r="E20" s="43"/>
      <c r="F20" s="42">
        <f>F19+G19</f>
        <v>0</v>
      </c>
      <c r="G20" s="43"/>
      <c r="H20" s="42">
        <f>H19+I19</f>
        <v>5035936.0000000009</v>
      </c>
      <c r="I20" s="43"/>
      <c r="J20" s="42">
        <f>J19+K19</f>
        <v>0</v>
      </c>
      <c r="K20" s="43"/>
      <c r="L20" s="42">
        <f>L19+M19</f>
        <v>65641256</v>
      </c>
      <c r="M20" s="46"/>
      <c r="N20" s="22">
        <f>B20+D20+F20+H20+J20</f>
        <v>65641256</v>
      </c>
      <c r="P20" s="5" t="s">
        <v>0</v>
      </c>
      <c r="Q20" s="42">
        <f>Q19+R19</f>
        <v>9840</v>
      </c>
      <c r="R20" s="43"/>
      <c r="S20" s="42">
        <f>S19+T19</f>
        <v>521</v>
      </c>
      <c r="T20" s="43"/>
      <c r="U20" s="42">
        <f>U19+V19</f>
        <v>0</v>
      </c>
      <c r="V20" s="43"/>
      <c r="W20" s="42">
        <f>W19+X19</f>
        <v>8122</v>
      </c>
      <c r="X20" s="43"/>
      <c r="Y20" s="42">
        <f>Y19+Z19</f>
        <v>2976</v>
      </c>
      <c r="Z20" s="43"/>
      <c r="AA20" s="42">
        <f>AA19+AB19</f>
        <v>21459</v>
      </c>
      <c r="AB20" s="46"/>
      <c r="AC20" s="23">
        <f>Q20+S20+U20+W20+Y20</f>
        <v>21459</v>
      </c>
      <c r="AE20" s="5" t="s">
        <v>0</v>
      </c>
      <c r="AF20" s="44">
        <f>IFERROR(B20/Q20,"N.A.")</f>
        <v>5561.2723577235774</v>
      </c>
      <c r="AG20" s="45"/>
      <c r="AH20" s="44">
        <f>IFERROR(D20/S20,"N.A.")</f>
        <v>11290.595009596929</v>
      </c>
      <c r="AI20" s="45"/>
      <c r="AJ20" s="44" t="str">
        <f>IFERROR(F20/U20,"N.A.")</f>
        <v>N.A.</v>
      </c>
      <c r="AK20" s="45"/>
      <c r="AL20" s="44">
        <f>IFERROR(H20/W20,"N.A.")</f>
        <v>620.03644422556033</v>
      </c>
      <c r="AM20" s="45"/>
      <c r="AN20" s="44">
        <f>IFERROR(J20/Y20,"N.A.")</f>
        <v>0</v>
      </c>
      <c r="AO20" s="45"/>
      <c r="AP20" s="44">
        <f>IFERROR(L20/AA20,"N.A.")</f>
        <v>3058.9149540985136</v>
      </c>
      <c r="AQ20" s="47"/>
      <c r="AR20" s="16">
        <f>IFERROR(N20/AC20, "N.A.")</f>
        <v>3058.9149540985136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4295700</v>
      </c>
      <c r="C27" s="2"/>
      <c r="D27" s="2"/>
      <c r="E27" s="2"/>
      <c r="F27" s="2"/>
      <c r="G27" s="2"/>
      <c r="H27" s="2">
        <v>2878220</v>
      </c>
      <c r="I27" s="2"/>
      <c r="J27" s="2">
        <v>0</v>
      </c>
      <c r="K27" s="2"/>
      <c r="L27" s="1">
        <f>B27+D27+F27+H27+J27</f>
        <v>7173920</v>
      </c>
      <c r="M27" s="13">
        <f>C27+E27+G27+I27+K27</f>
        <v>0</v>
      </c>
      <c r="N27" s="14">
        <f>L27+M27</f>
        <v>7173920</v>
      </c>
      <c r="P27" s="3" t="s">
        <v>12</v>
      </c>
      <c r="Q27" s="2">
        <v>999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1042</v>
      </c>
      <c r="X27" s="2">
        <v>0</v>
      </c>
      <c r="Y27" s="2">
        <v>188</v>
      </c>
      <c r="Z27" s="2">
        <v>0</v>
      </c>
      <c r="AA27" s="1">
        <f>Q27+S27+U27+W27+Y27</f>
        <v>2229</v>
      </c>
      <c r="AB27" s="13">
        <f>R27+T27+V27+X27+Z27</f>
        <v>0</v>
      </c>
      <c r="AC27" s="14">
        <f>AA27+AB27</f>
        <v>2229</v>
      </c>
      <c r="AE27" s="3" t="s">
        <v>12</v>
      </c>
      <c r="AF27" s="2">
        <f>IFERROR(B27/Q27, "N.A.")</f>
        <v>4300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2762.207293666027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3218.4477344100492</v>
      </c>
      <c r="AQ27" s="13" t="str">
        <f t="shared" si="15"/>
        <v>N.A.</v>
      </c>
      <c r="AR27" s="14">
        <f t="shared" si="15"/>
        <v>3218.4477344100492</v>
      </c>
    </row>
    <row r="28" spans="1:44" ht="15" customHeight="1" thickBot="1" x14ac:dyDescent="0.3">
      <c r="A28" s="3" t="s">
        <v>13</v>
      </c>
      <c r="B28" s="2">
        <v>2331000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2331000</v>
      </c>
      <c r="M28" s="13">
        <f t="shared" si="16"/>
        <v>0</v>
      </c>
      <c r="N28" s="14">
        <f t="shared" ref="N28:N30" si="17">L28+M28</f>
        <v>2331000</v>
      </c>
      <c r="P28" s="3" t="s">
        <v>13</v>
      </c>
      <c r="Q28" s="2">
        <v>333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333</v>
      </c>
      <c r="AB28" s="13">
        <f t="shared" si="18"/>
        <v>0</v>
      </c>
      <c r="AC28" s="14">
        <f t="shared" ref="AC28:AC30" si="19">AA28+AB28</f>
        <v>333</v>
      </c>
      <c r="AE28" s="3" t="s">
        <v>13</v>
      </c>
      <c r="AF28" s="2">
        <f t="shared" ref="AF28:AF31" si="20">IFERROR(B28/Q28, "N.A.")</f>
        <v>7000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7000</v>
      </c>
      <c r="AQ28" s="13" t="str">
        <f t="shared" si="15"/>
        <v>N.A.</v>
      </c>
      <c r="AR28" s="14">
        <f t="shared" si="15"/>
        <v>7000</v>
      </c>
    </row>
    <row r="29" spans="1:44" ht="15" customHeight="1" thickBot="1" x14ac:dyDescent="0.3">
      <c r="A29" s="3" t="s">
        <v>14</v>
      </c>
      <c r="B29" s="2">
        <v>5156400</v>
      </c>
      <c r="C29" s="2">
        <v>29110680</v>
      </c>
      <c r="D29" s="2">
        <v>5882400</v>
      </c>
      <c r="E29" s="2"/>
      <c r="F29" s="2"/>
      <c r="G29" s="2"/>
      <c r="H29" s="2"/>
      <c r="I29" s="2"/>
      <c r="J29" s="2">
        <v>0</v>
      </c>
      <c r="K29" s="2"/>
      <c r="L29" s="1">
        <f t="shared" si="16"/>
        <v>11038800</v>
      </c>
      <c r="M29" s="13">
        <f t="shared" si="16"/>
        <v>29110680</v>
      </c>
      <c r="N29" s="14">
        <f t="shared" si="17"/>
        <v>40149480</v>
      </c>
      <c r="P29" s="3" t="s">
        <v>14</v>
      </c>
      <c r="Q29" s="2">
        <v>1273</v>
      </c>
      <c r="R29" s="2">
        <v>4168</v>
      </c>
      <c r="S29" s="2">
        <v>521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231</v>
      </c>
      <c r="Z29" s="2">
        <v>0</v>
      </c>
      <c r="AA29" s="1">
        <f t="shared" si="18"/>
        <v>2025</v>
      </c>
      <c r="AB29" s="13">
        <f t="shared" si="18"/>
        <v>4168</v>
      </c>
      <c r="AC29" s="14">
        <f t="shared" si="19"/>
        <v>6193</v>
      </c>
      <c r="AE29" s="3" t="s">
        <v>14</v>
      </c>
      <c r="AF29" s="2">
        <f t="shared" si="20"/>
        <v>4050.5891594658287</v>
      </c>
      <c r="AG29" s="2">
        <f t="shared" si="15"/>
        <v>6984.3282149712095</v>
      </c>
      <c r="AH29" s="2">
        <f t="shared" si="15"/>
        <v>11290.595009596929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>
        <f t="shared" si="15"/>
        <v>0</v>
      </c>
      <c r="AO29" s="2" t="str">
        <f t="shared" si="15"/>
        <v>N.A.</v>
      </c>
      <c r="AP29" s="15">
        <f t="shared" si="15"/>
        <v>5451.2592592592591</v>
      </c>
      <c r="AQ29" s="13">
        <f t="shared" si="15"/>
        <v>6984.3282149712095</v>
      </c>
      <c r="AR29" s="14">
        <f t="shared" si="15"/>
        <v>6483.0421443565319</v>
      </c>
    </row>
    <row r="30" spans="1:44" ht="15" customHeight="1" thickBot="1" x14ac:dyDescent="0.3">
      <c r="A30" s="3" t="s">
        <v>15</v>
      </c>
      <c r="B30" s="2">
        <v>1459850</v>
      </c>
      <c r="C30" s="2"/>
      <c r="D30" s="2"/>
      <c r="E30" s="2"/>
      <c r="F30" s="2"/>
      <c r="G30" s="2"/>
      <c r="H30" s="2">
        <v>804959.99999999988</v>
      </c>
      <c r="I30" s="2"/>
      <c r="J30" s="2">
        <v>0</v>
      </c>
      <c r="K30" s="2"/>
      <c r="L30" s="1">
        <f t="shared" si="16"/>
        <v>2264810</v>
      </c>
      <c r="M30" s="13">
        <f t="shared" si="16"/>
        <v>0</v>
      </c>
      <c r="N30" s="14">
        <f t="shared" si="17"/>
        <v>2264810</v>
      </c>
      <c r="P30" s="3" t="s">
        <v>15</v>
      </c>
      <c r="Q30" s="2">
        <v>419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5259</v>
      </c>
      <c r="X30" s="2">
        <v>0</v>
      </c>
      <c r="Y30" s="2">
        <v>1488</v>
      </c>
      <c r="Z30" s="2">
        <v>0</v>
      </c>
      <c r="AA30" s="1">
        <f t="shared" si="18"/>
        <v>7166</v>
      </c>
      <c r="AB30" s="13">
        <f t="shared" si="18"/>
        <v>0</v>
      </c>
      <c r="AC30" s="21">
        <f t="shared" si="19"/>
        <v>7166</v>
      </c>
      <c r="AE30" s="3" t="s">
        <v>15</v>
      </c>
      <c r="AF30" s="2">
        <f t="shared" si="20"/>
        <v>3484.1288782816227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153.063320022818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316.04939994418083</v>
      </c>
      <c r="AQ30" s="13" t="str">
        <f t="shared" si="15"/>
        <v>N.A.</v>
      </c>
      <c r="AR30" s="14">
        <f t="shared" si="15"/>
        <v>316.04939994418083</v>
      </c>
    </row>
    <row r="31" spans="1:44" ht="15" customHeight="1" thickBot="1" x14ac:dyDescent="0.3">
      <c r="A31" s="4" t="s">
        <v>16</v>
      </c>
      <c r="B31" s="2">
        <v>13242949.999999998</v>
      </c>
      <c r="C31" s="2">
        <v>29110680</v>
      </c>
      <c r="D31" s="2">
        <v>5882400</v>
      </c>
      <c r="E31" s="2"/>
      <c r="F31" s="2"/>
      <c r="G31" s="2"/>
      <c r="H31" s="2">
        <v>3683179.9999999991</v>
      </c>
      <c r="I31" s="2"/>
      <c r="J31" s="2">
        <v>0</v>
      </c>
      <c r="K31" s="2"/>
      <c r="L31" s="1">
        <f t="shared" ref="L31" si="21">B31+D31+F31+H31+J31</f>
        <v>22808530</v>
      </c>
      <c r="M31" s="13">
        <f t="shared" ref="M31" si="22">C31+E31+G31+I31+K31</f>
        <v>29110680</v>
      </c>
      <c r="N31" s="21">
        <f t="shared" ref="N31" si="23">L31+M31</f>
        <v>51919210</v>
      </c>
      <c r="P31" s="4" t="s">
        <v>16</v>
      </c>
      <c r="Q31" s="2">
        <v>3024</v>
      </c>
      <c r="R31" s="2">
        <v>4168</v>
      </c>
      <c r="S31" s="2">
        <v>521</v>
      </c>
      <c r="T31" s="2">
        <v>0</v>
      </c>
      <c r="U31" s="2">
        <v>0</v>
      </c>
      <c r="V31" s="2">
        <v>0</v>
      </c>
      <c r="W31" s="2">
        <v>6301</v>
      </c>
      <c r="X31" s="2">
        <v>0</v>
      </c>
      <c r="Y31" s="2">
        <v>1907</v>
      </c>
      <c r="Z31" s="2">
        <v>0</v>
      </c>
      <c r="AA31" s="1">
        <f t="shared" ref="AA31" si="24">Q31+S31+U31+W31+Y31</f>
        <v>11753</v>
      </c>
      <c r="AB31" s="13">
        <f t="shared" ref="AB31" si="25">R31+T31+V31+X31+Z31</f>
        <v>4168</v>
      </c>
      <c r="AC31" s="14">
        <f t="shared" ref="AC31" si="26">AA31+AB31</f>
        <v>15921</v>
      </c>
      <c r="AE31" s="4" t="s">
        <v>16</v>
      </c>
      <c r="AF31" s="2">
        <f t="shared" si="20"/>
        <v>4379.2824074074069</v>
      </c>
      <c r="AG31" s="2">
        <f t="shared" si="15"/>
        <v>6984.3282149712095</v>
      </c>
      <c r="AH31" s="2">
        <f t="shared" si="15"/>
        <v>11290.595009596929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584.53896206951265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1940.656002722709</v>
      </c>
      <c r="AQ31" s="13">
        <f t="shared" ref="AQ31" si="28">IFERROR(M31/AB31, "N.A.")</f>
        <v>6984.3282149712095</v>
      </c>
      <c r="AR31" s="14">
        <f t="shared" ref="AR31" si="29">IFERROR(N31/AC31, "N.A.")</f>
        <v>3261.0520695936184</v>
      </c>
    </row>
    <row r="32" spans="1:44" ht="15" customHeight="1" thickBot="1" x14ac:dyDescent="0.3">
      <c r="A32" s="5" t="s">
        <v>0</v>
      </c>
      <c r="B32" s="42">
        <f>B31+C31</f>
        <v>42353630</v>
      </c>
      <c r="C32" s="43"/>
      <c r="D32" s="42">
        <f>D31+E31</f>
        <v>5882400</v>
      </c>
      <c r="E32" s="43"/>
      <c r="F32" s="42">
        <f>F31+G31</f>
        <v>0</v>
      </c>
      <c r="G32" s="43"/>
      <c r="H32" s="42">
        <f>H31+I31</f>
        <v>3683179.9999999991</v>
      </c>
      <c r="I32" s="43"/>
      <c r="J32" s="42">
        <f>J31+K31</f>
        <v>0</v>
      </c>
      <c r="K32" s="43"/>
      <c r="L32" s="42">
        <f>L31+M31</f>
        <v>51919210</v>
      </c>
      <c r="M32" s="46"/>
      <c r="N32" s="22">
        <f>B32+D32+F32+H32+J32</f>
        <v>51919210</v>
      </c>
      <c r="P32" s="5" t="s">
        <v>0</v>
      </c>
      <c r="Q32" s="42">
        <f>Q31+R31</f>
        <v>7192</v>
      </c>
      <c r="R32" s="43"/>
      <c r="S32" s="42">
        <f>S31+T31</f>
        <v>521</v>
      </c>
      <c r="T32" s="43"/>
      <c r="U32" s="42">
        <f>U31+V31</f>
        <v>0</v>
      </c>
      <c r="V32" s="43"/>
      <c r="W32" s="42">
        <f>W31+X31</f>
        <v>6301</v>
      </c>
      <c r="X32" s="43"/>
      <c r="Y32" s="42">
        <f>Y31+Z31</f>
        <v>1907</v>
      </c>
      <c r="Z32" s="43"/>
      <c r="AA32" s="42">
        <f>AA31+AB31</f>
        <v>15921</v>
      </c>
      <c r="AB32" s="46"/>
      <c r="AC32" s="23">
        <f>Q32+S32+U32+W32+Y32</f>
        <v>15921</v>
      </c>
      <c r="AE32" s="5" t="s">
        <v>0</v>
      </c>
      <c r="AF32" s="44">
        <f>IFERROR(B32/Q32,"N.A.")</f>
        <v>5888.9919354838712</v>
      </c>
      <c r="AG32" s="45"/>
      <c r="AH32" s="44">
        <f>IFERROR(D32/S32,"N.A.")</f>
        <v>11290.595009596929</v>
      </c>
      <c r="AI32" s="45"/>
      <c r="AJ32" s="44" t="str">
        <f>IFERROR(F32/U32,"N.A.")</f>
        <v>N.A.</v>
      </c>
      <c r="AK32" s="45"/>
      <c r="AL32" s="44">
        <f>IFERROR(H32/W32,"N.A.")</f>
        <v>584.53896206951265</v>
      </c>
      <c r="AM32" s="45"/>
      <c r="AN32" s="44">
        <f>IFERROR(J32/Y32,"N.A.")</f>
        <v>0</v>
      </c>
      <c r="AO32" s="45"/>
      <c r="AP32" s="44">
        <f>IFERROR(L32/AA32,"N.A.")</f>
        <v>3261.0520695936184</v>
      </c>
      <c r="AQ32" s="47"/>
      <c r="AR32" s="16">
        <f>IFERROR(N32/AC32, "N.A.")</f>
        <v>3261.0520695936184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1006256</v>
      </c>
      <c r="I39" s="2"/>
      <c r="J39" s="2">
        <v>0</v>
      </c>
      <c r="K39" s="2"/>
      <c r="L39" s="1">
        <f>B39+D39+F39+H39+J39</f>
        <v>1006256</v>
      </c>
      <c r="M39" s="13">
        <f>C39+E39+G39+I39+K39</f>
        <v>0</v>
      </c>
      <c r="N39" s="14">
        <f>L39+M39</f>
        <v>1006256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1214</v>
      </c>
      <c r="X39" s="2">
        <v>0</v>
      </c>
      <c r="Y39" s="2">
        <v>188</v>
      </c>
      <c r="Z39" s="2">
        <v>0</v>
      </c>
      <c r="AA39" s="1">
        <f>Q39+S39+U39+W39+Y39</f>
        <v>1402</v>
      </c>
      <c r="AB39" s="13">
        <f>R39+T39+V39+X39+Z39</f>
        <v>0</v>
      </c>
      <c r="AC39" s="14">
        <f>AA39+AB39</f>
        <v>1402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828.87644151565075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717.72895863052781</v>
      </c>
      <c r="AQ39" s="13" t="str">
        <f t="shared" si="30"/>
        <v>N.A.</v>
      </c>
      <c r="AR39" s="14">
        <f t="shared" si="30"/>
        <v>717.72895863052781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5166690</v>
      </c>
      <c r="C41" s="2">
        <v>7202599.9999999991</v>
      </c>
      <c r="D41" s="2"/>
      <c r="E41" s="2"/>
      <c r="F41" s="2"/>
      <c r="G41" s="2"/>
      <c r="H41" s="2"/>
      <c r="I41" s="2">
        <v>346500</v>
      </c>
      <c r="J41" s="2">
        <v>0</v>
      </c>
      <c r="K41" s="2"/>
      <c r="L41" s="1">
        <f t="shared" si="31"/>
        <v>5166690</v>
      </c>
      <c r="M41" s="13">
        <f t="shared" si="31"/>
        <v>7549099.9999999991</v>
      </c>
      <c r="N41" s="14">
        <f t="shared" si="32"/>
        <v>12715790</v>
      </c>
      <c r="P41" s="3" t="s">
        <v>14</v>
      </c>
      <c r="Q41" s="2">
        <v>1418</v>
      </c>
      <c r="R41" s="2">
        <v>1230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607</v>
      </c>
      <c r="Y41" s="2">
        <v>419</v>
      </c>
      <c r="Z41" s="2">
        <v>0</v>
      </c>
      <c r="AA41" s="1">
        <f t="shared" si="33"/>
        <v>1837</v>
      </c>
      <c r="AB41" s="13">
        <f t="shared" si="33"/>
        <v>1837</v>
      </c>
      <c r="AC41" s="14">
        <f t="shared" si="34"/>
        <v>3674</v>
      </c>
      <c r="AE41" s="3" t="s">
        <v>14</v>
      </c>
      <c r="AF41" s="2">
        <f t="shared" si="35"/>
        <v>3643.6459802538789</v>
      </c>
      <c r="AG41" s="2">
        <f t="shared" si="30"/>
        <v>5855.7723577235765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570.84019769357496</v>
      </c>
      <c r="AN41" s="2">
        <f t="shared" si="30"/>
        <v>0</v>
      </c>
      <c r="AO41" s="2" t="str">
        <f t="shared" si="30"/>
        <v>N.A.</v>
      </c>
      <c r="AP41" s="15">
        <f t="shared" si="30"/>
        <v>2812.569406641263</v>
      </c>
      <c r="AQ41" s="13">
        <f t="shared" si="30"/>
        <v>4109.4719651605874</v>
      </c>
      <c r="AR41" s="14">
        <f t="shared" si="30"/>
        <v>3461.0206859009254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462</v>
      </c>
      <c r="Z42" s="2">
        <v>0</v>
      </c>
      <c r="AA42" s="1">
        <f t="shared" si="33"/>
        <v>462</v>
      </c>
      <c r="AB42" s="13">
        <f t="shared" si="33"/>
        <v>0</v>
      </c>
      <c r="AC42" s="14">
        <f t="shared" si="34"/>
        <v>462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5166690</v>
      </c>
      <c r="C43" s="2">
        <v>7202599.9999999991</v>
      </c>
      <c r="D43" s="2"/>
      <c r="E43" s="2"/>
      <c r="F43" s="2"/>
      <c r="G43" s="2"/>
      <c r="H43" s="2">
        <v>1006256</v>
      </c>
      <c r="I43" s="2">
        <v>346500</v>
      </c>
      <c r="J43" s="2">
        <v>0</v>
      </c>
      <c r="K43" s="2"/>
      <c r="L43" s="1">
        <f t="shared" ref="L43" si="36">B43+D43+F43+H43+J43</f>
        <v>6172946</v>
      </c>
      <c r="M43" s="13">
        <f t="shared" ref="M43" si="37">C43+E43+G43+I43+K43</f>
        <v>7549099.9999999991</v>
      </c>
      <c r="N43" s="21">
        <f t="shared" ref="N43" si="38">L43+M43</f>
        <v>13722046</v>
      </c>
      <c r="P43" s="4" t="s">
        <v>16</v>
      </c>
      <c r="Q43" s="2">
        <v>1418</v>
      </c>
      <c r="R43" s="2">
        <v>1230</v>
      </c>
      <c r="S43" s="2">
        <v>0</v>
      </c>
      <c r="T43" s="2">
        <v>0</v>
      </c>
      <c r="U43" s="2">
        <v>0</v>
      </c>
      <c r="V43" s="2">
        <v>0</v>
      </c>
      <c r="W43" s="2">
        <v>1214</v>
      </c>
      <c r="X43" s="2">
        <v>607</v>
      </c>
      <c r="Y43" s="2">
        <v>1069</v>
      </c>
      <c r="Z43" s="2">
        <v>0</v>
      </c>
      <c r="AA43" s="1">
        <f t="shared" ref="AA43" si="39">Q43+S43+U43+W43+Y43</f>
        <v>3701</v>
      </c>
      <c r="AB43" s="13">
        <f t="shared" ref="AB43" si="40">R43+T43+V43+X43+Z43</f>
        <v>1837</v>
      </c>
      <c r="AC43" s="21">
        <f t="shared" ref="AC43" si="41">AA43+AB43</f>
        <v>5538</v>
      </c>
      <c r="AE43" s="4" t="s">
        <v>16</v>
      </c>
      <c r="AF43" s="2">
        <f t="shared" si="35"/>
        <v>3643.6459802538789</v>
      </c>
      <c r="AG43" s="2">
        <f t="shared" si="30"/>
        <v>5855.7723577235765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828.87644151565075</v>
      </c>
      <c r="AM43" s="2">
        <f t="shared" si="30"/>
        <v>570.84019769357496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1667.9129964874357</v>
      </c>
      <c r="AQ43" s="13">
        <f t="shared" ref="AQ43" si="43">IFERROR(M43/AB43, "N.A.")</f>
        <v>4109.4719651605874</v>
      </c>
      <c r="AR43" s="14">
        <f t="shared" ref="AR43" si="44">IFERROR(N43/AC43, "N.A.")</f>
        <v>2477.7981220657275</v>
      </c>
    </row>
    <row r="44" spans="1:44" ht="15" customHeight="1" thickBot="1" x14ac:dyDescent="0.3">
      <c r="A44" s="5" t="s">
        <v>0</v>
      </c>
      <c r="B44" s="42">
        <f>B43+C43</f>
        <v>12369290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1352756</v>
      </c>
      <c r="I44" s="43"/>
      <c r="J44" s="42">
        <f>J43+K43</f>
        <v>0</v>
      </c>
      <c r="K44" s="43"/>
      <c r="L44" s="42">
        <f>L43+M43</f>
        <v>13722046</v>
      </c>
      <c r="M44" s="46"/>
      <c r="N44" s="22">
        <f>B44+D44+F44+H44+J44</f>
        <v>13722046</v>
      </c>
      <c r="P44" s="5" t="s">
        <v>0</v>
      </c>
      <c r="Q44" s="42">
        <f>Q43+R43</f>
        <v>2648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1821</v>
      </c>
      <c r="X44" s="43"/>
      <c r="Y44" s="42">
        <f>Y43+Z43</f>
        <v>1069</v>
      </c>
      <c r="Z44" s="43"/>
      <c r="AA44" s="42">
        <f>AA43+AB43</f>
        <v>5538</v>
      </c>
      <c r="AB44" s="46"/>
      <c r="AC44" s="22">
        <f>Q44+S44+U44+W44+Y44</f>
        <v>5538</v>
      </c>
      <c r="AE44" s="5" t="s">
        <v>0</v>
      </c>
      <c r="AF44" s="44">
        <f>IFERROR(B44/Q44,"N.A.")</f>
        <v>4671.1820241691839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742.86436024162549</v>
      </c>
      <c r="AM44" s="45"/>
      <c r="AN44" s="44">
        <f>IFERROR(J44/Y44,"N.A.")</f>
        <v>0</v>
      </c>
      <c r="AO44" s="45"/>
      <c r="AP44" s="44">
        <f>IFERROR(L44/AA44,"N.A.")</f>
        <v>2477.7981220657275</v>
      </c>
      <c r="AQ44" s="47"/>
      <c r="AR44" s="16">
        <f>IFERROR(N44/AC44, "N.A.")</f>
        <v>2477.7981220657275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22306680</v>
      </c>
      <c r="C15" s="2"/>
      <c r="D15" s="2">
        <v>1047480</v>
      </c>
      <c r="E15" s="2"/>
      <c r="F15" s="2"/>
      <c r="G15" s="2"/>
      <c r="H15" s="2">
        <v>2451000</v>
      </c>
      <c r="I15" s="2"/>
      <c r="J15" s="2">
        <v>0</v>
      </c>
      <c r="K15" s="2"/>
      <c r="L15" s="1">
        <f>B15+D15+F15+H15+J15</f>
        <v>25805160</v>
      </c>
      <c r="M15" s="13">
        <f>C15+E15+G15+I15+K15</f>
        <v>0</v>
      </c>
      <c r="N15" s="14">
        <f>L15+M15</f>
        <v>25805160</v>
      </c>
      <c r="P15" s="3" t="s">
        <v>12</v>
      </c>
      <c r="Q15" s="2">
        <v>3566</v>
      </c>
      <c r="R15" s="2">
        <v>0</v>
      </c>
      <c r="S15" s="2">
        <v>406</v>
      </c>
      <c r="T15" s="2">
        <v>0</v>
      </c>
      <c r="U15" s="2">
        <v>0</v>
      </c>
      <c r="V15" s="2">
        <v>0</v>
      </c>
      <c r="W15" s="2">
        <v>917</v>
      </c>
      <c r="X15" s="2">
        <v>0</v>
      </c>
      <c r="Y15" s="2">
        <v>475</v>
      </c>
      <c r="Z15" s="2">
        <v>0</v>
      </c>
      <c r="AA15" s="1">
        <f>Q15+S15+U15+W15+Y15</f>
        <v>5364</v>
      </c>
      <c r="AB15" s="13">
        <f>R15+T15+V15+X15+Z15</f>
        <v>0</v>
      </c>
      <c r="AC15" s="14">
        <f>AA15+AB15</f>
        <v>5364</v>
      </c>
      <c r="AE15" s="3" t="s">
        <v>12</v>
      </c>
      <c r="AF15" s="2">
        <f>IFERROR(B15/Q15, "N.A.")</f>
        <v>6255.3785754346609</v>
      </c>
      <c r="AG15" s="2" t="str">
        <f t="shared" ref="AG15:AR19" si="0">IFERROR(C15/R15, "N.A.")</f>
        <v>N.A.</v>
      </c>
      <c r="AH15" s="2">
        <f t="shared" si="0"/>
        <v>2580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2672.8462377317337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4810.8053691275172</v>
      </c>
      <c r="AQ15" s="13" t="str">
        <f t="shared" si="0"/>
        <v>N.A.</v>
      </c>
      <c r="AR15" s="14">
        <f t="shared" si="0"/>
        <v>4810.8053691275172</v>
      </c>
    </row>
    <row r="16" spans="1:44" ht="15" customHeight="1" thickBot="1" x14ac:dyDescent="0.3">
      <c r="A16" s="3" t="s">
        <v>13</v>
      </c>
      <c r="B16" s="2">
        <v>3759060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3759060</v>
      </c>
      <c r="M16" s="13">
        <f t="shared" si="1"/>
        <v>0</v>
      </c>
      <c r="N16" s="14">
        <f t="shared" ref="N16:N18" si="2">L16+M16</f>
        <v>3759060</v>
      </c>
      <c r="P16" s="3" t="s">
        <v>13</v>
      </c>
      <c r="Q16" s="2">
        <v>848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848</v>
      </c>
      <c r="AB16" s="13">
        <f t="shared" si="3"/>
        <v>0</v>
      </c>
      <c r="AC16" s="14">
        <f t="shared" ref="AC16:AC18" si="4">AA16+AB16</f>
        <v>848</v>
      </c>
      <c r="AE16" s="3" t="s">
        <v>13</v>
      </c>
      <c r="AF16" s="2">
        <f t="shared" ref="AF16:AF19" si="5">IFERROR(B16/Q16, "N.A.")</f>
        <v>4432.8537735849059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4432.8537735849059</v>
      </c>
      <c r="AQ16" s="13" t="str">
        <f t="shared" si="0"/>
        <v>N.A.</v>
      </c>
      <c r="AR16" s="14">
        <f t="shared" si="0"/>
        <v>4432.8537735849059</v>
      </c>
    </row>
    <row r="17" spans="1:44" ht="15" customHeight="1" thickBot="1" x14ac:dyDescent="0.3">
      <c r="A17" s="3" t="s">
        <v>14</v>
      </c>
      <c r="B17" s="2">
        <v>11699200</v>
      </c>
      <c r="C17" s="2">
        <v>28298699.999999996</v>
      </c>
      <c r="D17" s="2"/>
      <c r="E17" s="2"/>
      <c r="F17" s="2"/>
      <c r="G17" s="2"/>
      <c r="H17" s="2"/>
      <c r="I17" s="2">
        <v>2280720</v>
      </c>
      <c r="J17" s="2">
        <v>0</v>
      </c>
      <c r="K17" s="2"/>
      <c r="L17" s="1">
        <f t="shared" si="1"/>
        <v>11699200</v>
      </c>
      <c r="M17" s="13">
        <f t="shared" si="1"/>
        <v>30579419.999999996</v>
      </c>
      <c r="N17" s="14">
        <f t="shared" si="2"/>
        <v>42278620</v>
      </c>
      <c r="P17" s="3" t="s">
        <v>14</v>
      </c>
      <c r="Q17" s="2">
        <v>2171</v>
      </c>
      <c r="R17" s="2">
        <v>3157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442</v>
      </c>
      <c r="Y17" s="2">
        <v>950</v>
      </c>
      <c r="Z17" s="2">
        <v>0</v>
      </c>
      <c r="AA17" s="1">
        <f t="shared" si="3"/>
        <v>3121</v>
      </c>
      <c r="AB17" s="13">
        <f t="shared" si="3"/>
        <v>3599</v>
      </c>
      <c r="AC17" s="14">
        <f t="shared" si="4"/>
        <v>6720</v>
      </c>
      <c r="AE17" s="3" t="s">
        <v>14</v>
      </c>
      <c r="AF17" s="2">
        <f t="shared" si="5"/>
        <v>5388.8530631045605</v>
      </c>
      <c r="AG17" s="2">
        <f t="shared" si="0"/>
        <v>8963.7947418435215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5160</v>
      </c>
      <c r="AN17" s="2">
        <f t="shared" si="0"/>
        <v>0</v>
      </c>
      <c r="AO17" s="2" t="str">
        <f t="shared" si="0"/>
        <v>N.A.</v>
      </c>
      <c r="AP17" s="15">
        <f t="shared" si="0"/>
        <v>3748.5421339314321</v>
      </c>
      <c r="AQ17" s="13">
        <f t="shared" si="0"/>
        <v>8496.64351208669</v>
      </c>
      <c r="AR17" s="14">
        <f t="shared" si="0"/>
        <v>6291.4613095238092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37764940</v>
      </c>
      <c r="C19" s="2">
        <v>28298699.999999996</v>
      </c>
      <c r="D19" s="2">
        <v>1047480</v>
      </c>
      <c r="E19" s="2"/>
      <c r="F19" s="2"/>
      <c r="G19" s="2"/>
      <c r="H19" s="2">
        <v>2451000</v>
      </c>
      <c r="I19" s="2">
        <v>2280720</v>
      </c>
      <c r="J19" s="2">
        <v>0</v>
      </c>
      <c r="K19" s="2"/>
      <c r="L19" s="1">
        <f t="shared" ref="L19" si="6">B19+D19+F19+H19+J19</f>
        <v>41263420</v>
      </c>
      <c r="M19" s="13">
        <f t="shared" ref="M19" si="7">C19+E19+G19+I19+K19</f>
        <v>30579419.999999996</v>
      </c>
      <c r="N19" s="21">
        <f t="shared" ref="N19" si="8">L19+M19</f>
        <v>71842840</v>
      </c>
      <c r="P19" s="4" t="s">
        <v>16</v>
      </c>
      <c r="Q19" s="2">
        <v>6585</v>
      </c>
      <c r="R19" s="2">
        <v>3157</v>
      </c>
      <c r="S19" s="2">
        <v>406</v>
      </c>
      <c r="T19" s="2">
        <v>0</v>
      </c>
      <c r="U19" s="2">
        <v>0</v>
      </c>
      <c r="V19" s="2">
        <v>0</v>
      </c>
      <c r="W19" s="2">
        <v>917</v>
      </c>
      <c r="X19" s="2">
        <v>442</v>
      </c>
      <c r="Y19" s="2">
        <v>1425</v>
      </c>
      <c r="Z19" s="2">
        <v>0</v>
      </c>
      <c r="AA19" s="1">
        <f t="shared" ref="AA19" si="9">Q19+S19+U19+W19+Y19</f>
        <v>9333</v>
      </c>
      <c r="AB19" s="13">
        <f t="shared" ref="AB19" si="10">R19+T19+V19+X19+Z19</f>
        <v>3599</v>
      </c>
      <c r="AC19" s="14">
        <f t="shared" ref="AC19" si="11">AA19+AB19</f>
        <v>12932</v>
      </c>
      <c r="AE19" s="4" t="s">
        <v>16</v>
      </c>
      <c r="AF19" s="2">
        <f t="shared" si="5"/>
        <v>5734.9946848899017</v>
      </c>
      <c r="AG19" s="2">
        <f t="shared" si="0"/>
        <v>8963.7947418435215</v>
      </c>
      <c r="AH19" s="2">
        <f t="shared" si="0"/>
        <v>2580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2672.8462377317337</v>
      </c>
      <c r="AM19" s="2">
        <f t="shared" si="0"/>
        <v>5160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4421.2386156648454</v>
      </c>
      <c r="AQ19" s="13">
        <f t="shared" ref="AQ19" si="13">IFERROR(M19/AB19, "N.A.")</f>
        <v>8496.64351208669</v>
      </c>
      <c r="AR19" s="14">
        <f t="shared" ref="AR19" si="14">IFERROR(N19/AC19, "N.A.")</f>
        <v>5555.4314877822453</v>
      </c>
    </row>
    <row r="20" spans="1:44" ht="15" customHeight="1" thickBot="1" x14ac:dyDescent="0.3">
      <c r="A20" s="5" t="s">
        <v>0</v>
      </c>
      <c r="B20" s="42">
        <f>B19+C19</f>
        <v>66063640</v>
      </c>
      <c r="C20" s="43"/>
      <c r="D20" s="42">
        <f>D19+E19</f>
        <v>1047480</v>
      </c>
      <c r="E20" s="43"/>
      <c r="F20" s="42">
        <f>F19+G19</f>
        <v>0</v>
      </c>
      <c r="G20" s="43"/>
      <c r="H20" s="42">
        <f>H19+I19</f>
        <v>4731720</v>
      </c>
      <c r="I20" s="43"/>
      <c r="J20" s="42">
        <f>J19+K19</f>
        <v>0</v>
      </c>
      <c r="K20" s="43"/>
      <c r="L20" s="42">
        <f>L19+M19</f>
        <v>71842840</v>
      </c>
      <c r="M20" s="46"/>
      <c r="N20" s="22">
        <f>B20+D20+F20+H20+J20</f>
        <v>71842840</v>
      </c>
      <c r="P20" s="5" t="s">
        <v>0</v>
      </c>
      <c r="Q20" s="42">
        <f>Q19+R19</f>
        <v>9742</v>
      </c>
      <c r="R20" s="43"/>
      <c r="S20" s="42">
        <f>S19+T19</f>
        <v>406</v>
      </c>
      <c r="T20" s="43"/>
      <c r="U20" s="42">
        <f>U19+V19</f>
        <v>0</v>
      </c>
      <c r="V20" s="43"/>
      <c r="W20" s="42">
        <f>W19+X19</f>
        <v>1359</v>
      </c>
      <c r="X20" s="43"/>
      <c r="Y20" s="42">
        <f>Y19+Z19</f>
        <v>1425</v>
      </c>
      <c r="Z20" s="43"/>
      <c r="AA20" s="42">
        <f>AA19+AB19</f>
        <v>12932</v>
      </c>
      <c r="AB20" s="46"/>
      <c r="AC20" s="23">
        <f>Q20+S20+U20+W20+Y20</f>
        <v>12932</v>
      </c>
      <c r="AE20" s="5" t="s">
        <v>0</v>
      </c>
      <c r="AF20" s="44">
        <f>IFERROR(B20/Q20,"N.A.")</f>
        <v>6781.3221104495997</v>
      </c>
      <c r="AG20" s="45"/>
      <c r="AH20" s="44">
        <f>IFERROR(D20/S20,"N.A.")</f>
        <v>2580</v>
      </c>
      <c r="AI20" s="45"/>
      <c r="AJ20" s="44" t="str">
        <f>IFERROR(F20/U20,"N.A.")</f>
        <v>N.A.</v>
      </c>
      <c r="AK20" s="45"/>
      <c r="AL20" s="44">
        <f>IFERROR(H20/W20,"N.A.")</f>
        <v>3481.7660044150111</v>
      </c>
      <c r="AM20" s="45"/>
      <c r="AN20" s="44">
        <f>IFERROR(J20/Y20,"N.A.")</f>
        <v>0</v>
      </c>
      <c r="AO20" s="45"/>
      <c r="AP20" s="44">
        <f>IFERROR(L20/AA20,"N.A.")</f>
        <v>5555.4314877822453</v>
      </c>
      <c r="AQ20" s="47"/>
      <c r="AR20" s="16">
        <f>IFERROR(N20/AC20, "N.A.")</f>
        <v>5555.4314877822453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19598970</v>
      </c>
      <c r="C27" s="2"/>
      <c r="D27" s="2">
        <v>1047480</v>
      </c>
      <c r="E27" s="2"/>
      <c r="F27" s="2"/>
      <c r="G27" s="2"/>
      <c r="H27" s="2">
        <v>2451000</v>
      </c>
      <c r="I27" s="2"/>
      <c r="J27" s="2"/>
      <c r="K27" s="2"/>
      <c r="L27" s="1">
        <f>B27+D27+F27+H27+J27</f>
        <v>23097450</v>
      </c>
      <c r="M27" s="13">
        <f>C27+E27+G27+I27+K27</f>
        <v>0</v>
      </c>
      <c r="N27" s="14">
        <f>L27+M27</f>
        <v>23097450</v>
      </c>
      <c r="P27" s="3" t="s">
        <v>12</v>
      </c>
      <c r="Q27" s="2">
        <v>2685</v>
      </c>
      <c r="R27" s="2">
        <v>0</v>
      </c>
      <c r="S27" s="2">
        <v>406</v>
      </c>
      <c r="T27" s="2">
        <v>0</v>
      </c>
      <c r="U27" s="2">
        <v>0</v>
      </c>
      <c r="V27" s="2">
        <v>0</v>
      </c>
      <c r="W27" s="2">
        <v>475</v>
      </c>
      <c r="X27" s="2">
        <v>0</v>
      </c>
      <c r="Y27" s="2">
        <v>0</v>
      </c>
      <c r="Z27" s="2">
        <v>0</v>
      </c>
      <c r="AA27" s="1">
        <f>Q27+S27+U27+W27+Y27</f>
        <v>3566</v>
      </c>
      <c r="AB27" s="13">
        <f>R27+T27+V27+X27+Z27</f>
        <v>0</v>
      </c>
      <c r="AC27" s="14">
        <f>AA27+AB27</f>
        <v>3566</v>
      </c>
      <c r="AE27" s="3" t="s">
        <v>12</v>
      </c>
      <c r="AF27" s="2">
        <f>IFERROR(B27/Q27, "N.A.")</f>
        <v>7299.4301675977649</v>
      </c>
      <c r="AG27" s="2" t="str">
        <f t="shared" ref="AG27:AR31" si="15">IFERROR(C27/R27, "N.A.")</f>
        <v>N.A.</v>
      </c>
      <c r="AH27" s="2">
        <f t="shared" si="15"/>
        <v>2580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5160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6477.1312394840161</v>
      </c>
      <c r="AQ27" s="13" t="str">
        <f t="shared" si="15"/>
        <v>N.A.</v>
      </c>
      <c r="AR27" s="14">
        <f t="shared" si="15"/>
        <v>6477.1312394840161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10939200</v>
      </c>
      <c r="C29" s="2">
        <v>26088700</v>
      </c>
      <c r="D29" s="2"/>
      <c r="E29" s="2"/>
      <c r="F29" s="2"/>
      <c r="G29" s="2"/>
      <c r="H29" s="2"/>
      <c r="I29" s="2">
        <v>2280720</v>
      </c>
      <c r="J29" s="2"/>
      <c r="K29" s="2"/>
      <c r="L29" s="1">
        <f t="shared" si="16"/>
        <v>10939200</v>
      </c>
      <c r="M29" s="13">
        <f t="shared" si="16"/>
        <v>28369420</v>
      </c>
      <c r="N29" s="14">
        <f t="shared" si="17"/>
        <v>39308620</v>
      </c>
      <c r="P29" s="3" t="s">
        <v>14</v>
      </c>
      <c r="Q29" s="2">
        <v>1696</v>
      </c>
      <c r="R29" s="2">
        <v>2715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442</v>
      </c>
      <c r="Y29" s="2">
        <v>0</v>
      </c>
      <c r="Z29" s="2">
        <v>0</v>
      </c>
      <c r="AA29" s="1">
        <f t="shared" si="18"/>
        <v>1696</v>
      </c>
      <c r="AB29" s="13">
        <f t="shared" si="18"/>
        <v>3157</v>
      </c>
      <c r="AC29" s="14">
        <f t="shared" si="19"/>
        <v>4853</v>
      </c>
      <c r="AE29" s="3" t="s">
        <v>14</v>
      </c>
      <c r="AF29" s="2">
        <f t="shared" si="20"/>
        <v>6450</v>
      </c>
      <c r="AG29" s="2">
        <f t="shared" si="15"/>
        <v>9609.0976058931865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5160</v>
      </c>
      <c r="AN29" s="2" t="str">
        <f t="shared" si="15"/>
        <v>N.A.</v>
      </c>
      <c r="AO29" s="2" t="str">
        <f t="shared" si="15"/>
        <v>N.A.</v>
      </c>
      <c r="AP29" s="15">
        <f t="shared" si="15"/>
        <v>6450</v>
      </c>
      <c r="AQ29" s="13">
        <f t="shared" si="15"/>
        <v>8986.1957554640485</v>
      </c>
      <c r="AR29" s="14">
        <f t="shared" si="15"/>
        <v>8099.8598804862968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30538170</v>
      </c>
      <c r="C31" s="2">
        <v>26088700</v>
      </c>
      <c r="D31" s="2">
        <v>1047480</v>
      </c>
      <c r="E31" s="2"/>
      <c r="F31" s="2"/>
      <c r="G31" s="2"/>
      <c r="H31" s="2">
        <v>2451000</v>
      </c>
      <c r="I31" s="2">
        <v>2280720</v>
      </c>
      <c r="J31" s="2"/>
      <c r="K31" s="2"/>
      <c r="L31" s="1">
        <f t="shared" ref="L31" si="21">B31+D31+F31+H31+J31</f>
        <v>34036650</v>
      </c>
      <c r="M31" s="13">
        <f t="shared" ref="M31" si="22">C31+E31+G31+I31+K31</f>
        <v>28369420</v>
      </c>
      <c r="N31" s="21">
        <f t="shared" ref="N31" si="23">L31+M31</f>
        <v>62406070</v>
      </c>
      <c r="P31" s="4" t="s">
        <v>16</v>
      </c>
      <c r="Q31" s="2">
        <v>4381</v>
      </c>
      <c r="R31" s="2">
        <v>2715</v>
      </c>
      <c r="S31" s="2">
        <v>406</v>
      </c>
      <c r="T31" s="2">
        <v>0</v>
      </c>
      <c r="U31" s="2">
        <v>0</v>
      </c>
      <c r="V31" s="2">
        <v>0</v>
      </c>
      <c r="W31" s="2">
        <v>475</v>
      </c>
      <c r="X31" s="2">
        <v>442</v>
      </c>
      <c r="Y31" s="2">
        <v>0</v>
      </c>
      <c r="Z31" s="2">
        <v>0</v>
      </c>
      <c r="AA31" s="1">
        <f t="shared" ref="AA31" si="24">Q31+S31+U31+W31+Y31</f>
        <v>5262</v>
      </c>
      <c r="AB31" s="13">
        <f t="shared" ref="AB31" si="25">R31+T31+V31+X31+Z31</f>
        <v>3157</v>
      </c>
      <c r="AC31" s="14">
        <f t="shared" ref="AC31" si="26">AA31+AB31</f>
        <v>8419</v>
      </c>
      <c r="AE31" s="4" t="s">
        <v>16</v>
      </c>
      <c r="AF31" s="2">
        <f t="shared" si="20"/>
        <v>6970.5934718100889</v>
      </c>
      <c r="AG31" s="2">
        <f t="shared" si="15"/>
        <v>9609.0976058931865</v>
      </c>
      <c r="AH31" s="2">
        <f t="shared" si="15"/>
        <v>2580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5160</v>
      </c>
      <c r="AM31" s="2">
        <f t="shared" si="15"/>
        <v>5160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6468.3865450399089</v>
      </c>
      <c r="AQ31" s="13">
        <f t="shared" ref="AQ31" si="28">IFERROR(M31/AB31, "N.A.")</f>
        <v>8986.1957554640485</v>
      </c>
      <c r="AR31" s="14">
        <f t="shared" ref="AR31" si="29">IFERROR(N31/AC31, "N.A.")</f>
        <v>7412.5276161064257</v>
      </c>
    </row>
    <row r="32" spans="1:44" ht="15" customHeight="1" thickBot="1" x14ac:dyDescent="0.3">
      <c r="A32" s="5" t="s">
        <v>0</v>
      </c>
      <c r="B32" s="42">
        <f>B31+C31</f>
        <v>56626870</v>
      </c>
      <c r="C32" s="43"/>
      <c r="D32" s="42">
        <f>D31+E31</f>
        <v>1047480</v>
      </c>
      <c r="E32" s="43"/>
      <c r="F32" s="42">
        <f>F31+G31</f>
        <v>0</v>
      </c>
      <c r="G32" s="43"/>
      <c r="H32" s="42">
        <f>H31+I31</f>
        <v>4731720</v>
      </c>
      <c r="I32" s="43"/>
      <c r="J32" s="42">
        <f>J31+K31</f>
        <v>0</v>
      </c>
      <c r="K32" s="43"/>
      <c r="L32" s="42">
        <f>L31+M31</f>
        <v>62406070</v>
      </c>
      <c r="M32" s="46"/>
      <c r="N32" s="22">
        <f>B32+D32+F32+H32+J32</f>
        <v>62406070</v>
      </c>
      <c r="P32" s="5" t="s">
        <v>0</v>
      </c>
      <c r="Q32" s="42">
        <f>Q31+R31</f>
        <v>7096</v>
      </c>
      <c r="R32" s="43"/>
      <c r="S32" s="42">
        <f>S31+T31</f>
        <v>406</v>
      </c>
      <c r="T32" s="43"/>
      <c r="U32" s="42">
        <f>U31+V31</f>
        <v>0</v>
      </c>
      <c r="V32" s="43"/>
      <c r="W32" s="42">
        <f>W31+X31</f>
        <v>917</v>
      </c>
      <c r="X32" s="43"/>
      <c r="Y32" s="42">
        <f>Y31+Z31</f>
        <v>0</v>
      </c>
      <c r="Z32" s="43"/>
      <c r="AA32" s="42">
        <f>AA31+AB31</f>
        <v>8419</v>
      </c>
      <c r="AB32" s="46"/>
      <c r="AC32" s="23">
        <f>Q32+S32+U32+W32+Y32</f>
        <v>8419</v>
      </c>
      <c r="AE32" s="5" t="s">
        <v>0</v>
      </c>
      <c r="AF32" s="44">
        <f>IFERROR(B32/Q32,"N.A.")</f>
        <v>7980.1113303269449</v>
      </c>
      <c r="AG32" s="45"/>
      <c r="AH32" s="44">
        <f>IFERROR(D32/S32,"N.A.")</f>
        <v>2580</v>
      </c>
      <c r="AI32" s="45"/>
      <c r="AJ32" s="44" t="str">
        <f>IFERROR(F32/U32,"N.A.")</f>
        <v>N.A.</v>
      </c>
      <c r="AK32" s="45"/>
      <c r="AL32" s="44">
        <f>IFERROR(H32/W32,"N.A.")</f>
        <v>5160</v>
      </c>
      <c r="AM32" s="45"/>
      <c r="AN32" s="44" t="str">
        <f>IFERROR(J32/Y32,"N.A.")</f>
        <v>N.A.</v>
      </c>
      <c r="AO32" s="45"/>
      <c r="AP32" s="44">
        <f>IFERROR(L32/AA32,"N.A.")</f>
        <v>7412.5276161064257</v>
      </c>
      <c r="AQ32" s="47"/>
      <c r="AR32" s="16">
        <f>IFERROR(N32/AC32, "N.A.")</f>
        <v>7412.5276161064257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2707710</v>
      </c>
      <c r="C39" s="2"/>
      <c r="D39" s="2"/>
      <c r="E39" s="2"/>
      <c r="F39" s="2"/>
      <c r="G39" s="2"/>
      <c r="H39" s="2">
        <v>0</v>
      </c>
      <c r="I39" s="2"/>
      <c r="J39" s="2">
        <v>0</v>
      </c>
      <c r="K39" s="2"/>
      <c r="L39" s="1">
        <f>B39+D39+F39+H39+J39</f>
        <v>2707710</v>
      </c>
      <c r="M39" s="13">
        <f>C39+E39+G39+I39+K39</f>
        <v>0</v>
      </c>
      <c r="N39" s="14">
        <f>L39+M39</f>
        <v>2707710</v>
      </c>
      <c r="P39" s="3" t="s">
        <v>12</v>
      </c>
      <c r="Q39" s="2">
        <v>881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442</v>
      </c>
      <c r="X39" s="2">
        <v>0</v>
      </c>
      <c r="Y39" s="2">
        <v>475</v>
      </c>
      <c r="Z39" s="2">
        <v>0</v>
      </c>
      <c r="AA39" s="1">
        <f>Q39+S39+U39+W39+Y39</f>
        <v>1798</v>
      </c>
      <c r="AB39" s="13">
        <f>R39+T39+V39+X39+Z39</f>
        <v>0</v>
      </c>
      <c r="AC39" s="14">
        <f>AA39+AB39</f>
        <v>1798</v>
      </c>
      <c r="AE39" s="3" t="s">
        <v>12</v>
      </c>
      <c r="AF39" s="2">
        <f>IFERROR(B39/Q39, "N.A.")</f>
        <v>3073.4506242905791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0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1505.9566184649611</v>
      </c>
      <c r="AQ39" s="13" t="str">
        <f t="shared" si="30"/>
        <v>N.A.</v>
      </c>
      <c r="AR39" s="14">
        <f t="shared" si="30"/>
        <v>1505.9566184649611</v>
      </c>
    </row>
    <row r="40" spans="1:44" ht="15" customHeight="1" thickBot="1" x14ac:dyDescent="0.3">
      <c r="A40" s="3" t="s">
        <v>13</v>
      </c>
      <c r="B40" s="2">
        <v>3759060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3759060</v>
      </c>
      <c r="M40" s="13">
        <f t="shared" si="31"/>
        <v>0</v>
      </c>
      <c r="N40" s="14">
        <f t="shared" ref="N40:N42" si="32">L40+M40</f>
        <v>3759060</v>
      </c>
      <c r="P40" s="3" t="s">
        <v>13</v>
      </c>
      <c r="Q40" s="2">
        <v>848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848</v>
      </c>
      <c r="AB40" s="13">
        <f t="shared" si="33"/>
        <v>0</v>
      </c>
      <c r="AC40" s="14">
        <f t="shared" ref="AC40:AC42" si="34">AA40+AB40</f>
        <v>848</v>
      </c>
      <c r="AE40" s="3" t="s">
        <v>13</v>
      </c>
      <c r="AF40" s="2">
        <f t="shared" ref="AF40:AF43" si="35">IFERROR(B40/Q40, "N.A.")</f>
        <v>4432.8537735849059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4432.8537735849059</v>
      </c>
      <c r="AQ40" s="13" t="str">
        <f t="shared" si="30"/>
        <v>N.A.</v>
      </c>
      <c r="AR40" s="14">
        <f t="shared" si="30"/>
        <v>4432.8537735849059</v>
      </c>
    </row>
    <row r="41" spans="1:44" ht="15" customHeight="1" thickBot="1" x14ac:dyDescent="0.3">
      <c r="A41" s="3" t="s">
        <v>14</v>
      </c>
      <c r="B41" s="2">
        <v>760000</v>
      </c>
      <c r="C41" s="2">
        <v>2210000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760000</v>
      </c>
      <c r="M41" s="13">
        <f t="shared" si="31"/>
        <v>2210000</v>
      </c>
      <c r="N41" s="14">
        <f t="shared" si="32"/>
        <v>2970000</v>
      </c>
      <c r="P41" s="3" t="s">
        <v>14</v>
      </c>
      <c r="Q41" s="2">
        <v>475</v>
      </c>
      <c r="R41" s="2">
        <v>442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950</v>
      </c>
      <c r="Z41" s="2">
        <v>0</v>
      </c>
      <c r="AA41" s="1">
        <f t="shared" si="33"/>
        <v>1425</v>
      </c>
      <c r="AB41" s="13">
        <f t="shared" si="33"/>
        <v>442</v>
      </c>
      <c r="AC41" s="14">
        <f t="shared" si="34"/>
        <v>1867</v>
      </c>
      <c r="AE41" s="3" t="s">
        <v>14</v>
      </c>
      <c r="AF41" s="2">
        <f t="shared" si="35"/>
        <v>1600</v>
      </c>
      <c r="AG41" s="2">
        <f t="shared" si="30"/>
        <v>5000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533.33333333333337</v>
      </c>
      <c r="AQ41" s="13">
        <f t="shared" si="30"/>
        <v>5000</v>
      </c>
      <c r="AR41" s="14">
        <f t="shared" si="30"/>
        <v>1590.7873594001071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7226770.0000000009</v>
      </c>
      <c r="C43" s="2">
        <v>2210000</v>
      </c>
      <c r="D43" s="2"/>
      <c r="E43" s="2"/>
      <c r="F43" s="2"/>
      <c r="G43" s="2"/>
      <c r="H43" s="2">
        <v>0</v>
      </c>
      <c r="I43" s="2"/>
      <c r="J43" s="2">
        <v>0</v>
      </c>
      <c r="K43" s="2"/>
      <c r="L43" s="1">
        <f t="shared" ref="L43" si="36">B43+D43+F43+H43+J43</f>
        <v>7226770.0000000009</v>
      </c>
      <c r="M43" s="13">
        <f t="shared" ref="M43" si="37">C43+E43+G43+I43+K43</f>
        <v>2210000</v>
      </c>
      <c r="N43" s="21">
        <f t="shared" ref="N43" si="38">L43+M43</f>
        <v>9436770</v>
      </c>
      <c r="P43" s="4" t="s">
        <v>16</v>
      </c>
      <c r="Q43" s="2">
        <v>2204</v>
      </c>
      <c r="R43" s="2">
        <v>442</v>
      </c>
      <c r="S43" s="2">
        <v>0</v>
      </c>
      <c r="T43" s="2">
        <v>0</v>
      </c>
      <c r="U43" s="2">
        <v>0</v>
      </c>
      <c r="V43" s="2">
        <v>0</v>
      </c>
      <c r="W43" s="2">
        <v>442</v>
      </c>
      <c r="X43" s="2">
        <v>0</v>
      </c>
      <c r="Y43" s="2">
        <v>1425</v>
      </c>
      <c r="Z43" s="2">
        <v>0</v>
      </c>
      <c r="AA43" s="1">
        <f t="shared" ref="AA43" si="39">Q43+S43+U43+W43+Y43</f>
        <v>4071</v>
      </c>
      <c r="AB43" s="13">
        <f t="shared" ref="AB43" si="40">R43+T43+V43+X43+Z43</f>
        <v>442</v>
      </c>
      <c r="AC43" s="21">
        <f t="shared" ref="AC43" si="41">AA43+AB43</f>
        <v>4513</v>
      </c>
      <c r="AE43" s="4" t="s">
        <v>16</v>
      </c>
      <c r="AF43" s="2">
        <f t="shared" si="35"/>
        <v>3278.9337568058081</v>
      </c>
      <c r="AG43" s="2">
        <f t="shared" si="30"/>
        <v>5000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0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1775.1830017194795</v>
      </c>
      <c r="AQ43" s="13">
        <f t="shared" ref="AQ43" si="43">IFERROR(M43/AB43, "N.A.")</f>
        <v>5000</v>
      </c>
      <c r="AR43" s="14">
        <f t="shared" ref="AR43" si="44">IFERROR(N43/AC43, "N.A.")</f>
        <v>2091.0192776423664</v>
      </c>
    </row>
    <row r="44" spans="1:44" ht="15" customHeight="1" thickBot="1" x14ac:dyDescent="0.3">
      <c r="A44" s="5" t="s">
        <v>0</v>
      </c>
      <c r="B44" s="42">
        <f>B43+C43</f>
        <v>9436770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0</v>
      </c>
      <c r="I44" s="43"/>
      <c r="J44" s="42">
        <f>J43+K43</f>
        <v>0</v>
      </c>
      <c r="K44" s="43"/>
      <c r="L44" s="42">
        <f>L43+M43</f>
        <v>9436770</v>
      </c>
      <c r="M44" s="46"/>
      <c r="N44" s="22">
        <f>B44+D44+F44+H44+J44</f>
        <v>9436770</v>
      </c>
      <c r="P44" s="5" t="s">
        <v>0</v>
      </c>
      <c r="Q44" s="42">
        <f>Q43+R43</f>
        <v>2646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442</v>
      </c>
      <c r="X44" s="43"/>
      <c r="Y44" s="42">
        <f>Y43+Z43</f>
        <v>1425</v>
      </c>
      <c r="Z44" s="43"/>
      <c r="AA44" s="42">
        <f>AA43+AB43</f>
        <v>4513</v>
      </c>
      <c r="AB44" s="46"/>
      <c r="AC44" s="22">
        <f>Q44+S44+U44+W44+Y44</f>
        <v>4513</v>
      </c>
      <c r="AE44" s="5" t="s">
        <v>0</v>
      </c>
      <c r="AF44" s="44">
        <f>IFERROR(B44/Q44,"N.A.")</f>
        <v>3566.4285714285716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0</v>
      </c>
      <c r="AM44" s="45"/>
      <c r="AN44" s="44">
        <f>IFERROR(J44/Y44,"N.A.")</f>
        <v>0</v>
      </c>
      <c r="AO44" s="45"/>
      <c r="AP44" s="44">
        <f>IFERROR(L44/AA44,"N.A.")</f>
        <v>2091.0192776423664</v>
      </c>
      <c r="AQ44" s="47"/>
      <c r="AR44" s="16">
        <f>IFERROR(N44/AC44, "N.A.")</f>
        <v>2091.0192776423664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45144325</v>
      </c>
      <c r="C15" s="2"/>
      <c r="D15" s="2">
        <v>5195277</v>
      </c>
      <c r="E15" s="2"/>
      <c r="F15" s="2">
        <v>4375320</v>
      </c>
      <c r="G15" s="2"/>
      <c r="H15" s="2">
        <v>70045835</v>
      </c>
      <c r="I15" s="2"/>
      <c r="J15" s="2">
        <v>0</v>
      </c>
      <c r="K15" s="2"/>
      <c r="L15" s="1">
        <f>B15+D15+F15+H15+J15</f>
        <v>124760757</v>
      </c>
      <c r="M15" s="13">
        <f>C15+E15+G15+I15+K15</f>
        <v>0</v>
      </c>
      <c r="N15" s="14">
        <f>L15+M15</f>
        <v>124760757</v>
      </c>
      <c r="P15" s="3" t="s">
        <v>12</v>
      </c>
      <c r="Q15" s="2">
        <v>7759</v>
      </c>
      <c r="R15" s="2">
        <v>0</v>
      </c>
      <c r="S15" s="2">
        <v>1786</v>
      </c>
      <c r="T15" s="2">
        <v>0</v>
      </c>
      <c r="U15" s="2">
        <v>821</v>
      </c>
      <c r="V15" s="2">
        <v>0</v>
      </c>
      <c r="W15" s="2">
        <v>21371</v>
      </c>
      <c r="X15" s="2">
        <v>0</v>
      </c>
      <c r="Y15" s="2">
        <v>2614</v>
      </c>
      <c r="Z15" s="2">
        <v>0</v>
      </c>
      <c r="AA15" s="1">
        <f>Q15+S15+U15+W15+Y15</f>
        <v>34351</v>
      </c>
      <c r="AB15" s="13">
        <f>R15+T15+V15+X15+Z15</f>
        <v>0</v>
      </c>
      <c r="AC15" s="14">
        <f>AA15+AB15</f>
        <v>34351</v>
      </c>
      <c r="AE15" s="3" t="s">
        <v>12</v>
      </c>
      <c r="AF15" s="2">
        <f>IFERROR(B15/Q15, "N.A.")</f>
        <v>5818.3174378141512</v>
      </c>
      <c r="AG15" s="2" t="str">
        <f t="shared" ref="AG15:AR19" si="0">IFERROR(C15/R15, "N.A.")</f>
        <v>N.A.</v>
      </c>
      <c r="AH15" s="2">
        <f t="shared" si="0"/>
        <v>2908.8896976483761</v>
      </c>
      <c r="AI15" s="2" t="str">
        <f t="shared" si="0"/>
        <v>N.A.</v>
      </c>
      <c r="AJ15" s="2">
        <f t="shared" si="0"/>
        <v>5329.2570036540801</v>
      </c>
      <c r="AK15" s="2" t="str">
        <f t="shared" si="0"/>
        <v>N.A.</v>
      </c>
      <c r="AL15" s="2">
        <f t="shared" si="0"/>
        <v>3277.611482850592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3631.9395941893977</v>
      </c>
      <c r="AQ15" s="13" t="str">
        <f t="shared" si="0"/>
        <v>N.A.</v>
      </c>
      <c r="AR15" s="14">
        <f t="shared" si="0"/>
        <v>3631.9395941893977</v>
      </c>
    </row>
    <row r="16" spans="1:44" ht="15" customHeight="1" thickBot="1" x14ac:dyDescent="0.3">
      <c r="A16" s="3" t="s">
        <v>13</v>
      </c>
      <c r="B16" s="2">
        <v>13349449.999999998</v>
      </c>
      <c r="C16" s="2"/>
      <c r="D16" s="2">
        <v>1547570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14897019.999999998</v>
      </c>
      <c r="M16" s="13">
        <f t="shared" si="1"/>
        <v>0</v>
      </c>
      <c r="N16" s="14">
        <f t="shared" ref="N16:N18" si="2">L16+M16</f>
        <v>14897019.999999998</v>
      </c>
      <c r="P16" s="3" t="s">
        <v>13</v>
      </c>
      <c r="Q16" s="2">
        <v>6016</v>
      </c>
      <c r="R16" s="2">
        <v>0</v>
      </c>
      <c r="S16" s="2">
        <v>839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6855</v>
      </c>
      <c r="AB16" s="13">
        <f t="shared" si="3"/>
        <v>0</v>
      </c>
      <c r="AC16" s="14">
        <f t="shared" ref="AC16:AC18" si="4">AA16+AB16</f>
        <v>6855</v>
      </c>
      <c r="AE16" s="3" t="s">
        <v>13</v>
      </c>
      <c r="AF16" s="2">
        <f t="shared" ref="AF16:AF19" si="5">IFERROR(B16/Q16, "N.A.")</f>
        <v>2218.9910239361698</v>
      </c>
      <c r="AG16" s="2" t="str">
        <f t="shared" si="0"/>
        <v>N.A.</v>
      </c>
      <c r="AH16" s="2">
        <f t="shared" si="0"/>
        <v>1844.5411203814065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2173.1611962071479</v>
      </c>
      <c r="AQ16" s="13" t="str">
        <f t="shared" si="0"/>
        <v>N.A.</v>
      </c>
      <c r="AR16" s="14">
        <f t="shared" si="0"/>
        <v>2173.1611962071479</v>
      </c>
    </row>
    <row r="17" spans="1:44" ht="15" customHeight="1" thickBot="1" x14ac:dyDescent="0.3">
      <c r="A17" s="3" t="s">
        <v>14</v>
      </c>
      <c r="B17" s="2">
        <v>85582503.999999985</v>
      </c>
      <c r="C17" s="2">
        <v>497867485.00000024</v>
      </c>
      <c r="D17" s="2">
        <v>2231200</v>
      </c>
      <c r="E17" s="2"/>
      <c r="F17" s="2"/>
      <c r="G17" s="2">
        <v>31025350.000000004</v>
      </c>
      <c r="H17" s="2"/>
      <c r="I17" s="2">
        <v>15433269.999999998</v>
      </c>
      <c r="J17" s="2">
        <v>0</v>
      </c>
      <c r="K17" s="2"/>
      <c r="L17" s="1">
        <f t="shared" si="1"/>
        <v>87813703.999999985</v>
      </c>
      <c r="M17" s="13">
        <f t="shared" si="1"/>
        <v>544326105.00000024</v>
      </c>
      <c r="N17" s="14">
        <f t="shared" si="2"/>
        <v>632139809.00000024</v>
      </c>
      <c r="P17" s="3" t="s">
        <v>14</v>
      </c>
      <c r="Q17" s="2">
        <v>23220</v>
      </c>
      <c r="R17" s="2">
        <v>48639</v>
      </c>
      <c r="S17" s="2">
        <v>385</v>
      </c>
      <c r="T17" s="2">
        <v>0</v>
      </c>
      <c r="U17" s="2">
        <v>0</v>
      </c>
      <c r="V17" s="2">
        <v>3815</v>
      </c>
      <c r="W17" s="2">
        <v>0</v>
      </c>
      <c r="X17" s="2">
        <v>6033</v>
      </c>
      <c r="Y17" s="2">
        <v>3216</v>
      </c>
      <c r="Z17" s="2">
        <v>0</v>
      </c>
      <c r="AA17" s="1">
        <f t="shared" si="3"/>
        <v>26821</v>
      </c>
      <c r="AB17" s="13">
        <f t="shared" si="3"/>
        <v>58487</v>
      </c>
      <c r="AC17" s="14">
        <f t="shared" si="4"/>
        <v>85308</v>
      </c>
      <c r="AE17" s="3" t="s">
        <v>14</v>
      </c>
      <c r="AF17" s="2">
        <f t="shared" si="5"/>
        <v>3685.7236864771744</v>
      </c>
      <c r="AG17" s="2">
        <f t="shared" si="0"/>
        <v>10235.972881843792</v>
      </c>
      <c r="AH17" s="2">
        <f t="shared" si="0"/>
        <v>5795.3246753246749</v>
      </c>
      <c r="AI17" s="2" t="str">
        <f t="shared" si="0"/>
        <v>N.A.</v>
      </c>
      <c r="AJ17" s="2" t="str">
        <f t="shared" si="0"/>
        <v>N.A.</v>
      </c>
      <c r="AK17" s="2">
        <f t="shared" si="0"/>
        <v>8132.4639580602889</v>
      </c>
      <c r="AL17" s="2" t="str">
        <f t="shared" si="0"/>
        <v>N.A.</v>
      </c>
      <c r="AM17" s="2">
        <f t="shared" si="0"/>
        <v>2558.14188629206</v>
      </c>
      <c r="AN17" s="2">
        <f t="shared" si="0"/>
        <v>0</v>
      </c>
      <c r="AO17" s="2" t="str">
        <f t="shared" si="0"/>
        <v>N.A.</v>
      </c>
      <c r="AP17" s="15">
        <f t="shared" si="0"/>
        <v>3274.0652473807831</v>
      </c>
      <c r="AQ17" s="13">
        <f t="shared" si="0"/>
        <v>9306.7879186827886</v>
      </c>
      <c r="AR17" s="14">
        <f t="shared" si="0"/>
        <v>7410.088256669952</v>
      </c>
    </row>
    <row r="18" spans="1:44" ht="15" customHeight="1" thickBot="1" x14ac:dyDescent="0.3">
      <c r="A18" s="3" t="s">
        <v>15</v>
      </c>
      <c r="B18" s="2">
        <v>9448380.9999999981</v>
      </c>
      <c r="C18" s="2"/>
      <c r="D18" s="2"/>
      <c r="E18" s="2"/>
      <c r="F18" s="2"/>
      <c r="G18" s="2">
        <v>7465960</v>
      </c>
      <c r="H18" s="2">
        <v>5939716</v>
      </c>
      <c r="I18" s="2"/>
      <c r="J18" s="2">
        <v>0</v>
      </c>
      <c r="K18" s="2"/>
      <c r="L18" s="1">
        <f t="shared" si="1"/>
        <v>15388096.999999998</v>
      </c>
      <c r="M18" s="13">
        <f t="shared" si="1"/>
        <v>7465960</v>
      </c>
      <c r="N18" s="14">
        <f t="shared" si="2"/>
        <v>22854057</v>
      </c>
      <c r="P18" s="3" t="s">
        <v>15</v>
      </c>
      <c r="Q18" s="2">
        <v>5250</v>
      </c>
      <c r="R18" s="2">
        <v>0</v>
      </c>
      <c r="S18" s="2">
        <v>0</v>
      </c>
      <c r="T18" s="2">
        <v>0</v>
      </c>
      <c r="U18" s="2">
        <v>0</v>
      </c>
      <c r="V18" s="2">
        <v>906</v>
      </c>
      <c r="W18" s="2">
        <v>8135</v>
      </c>
      <c r="X18" s="2">
        <v>0</v>
      </c>
      <c r="Y18" s="2">
        <v>1387</v>
      </c>
      <c r="Z18" s="2">
        <v>0</v>
      </c>
      <c r="AA18" s="1">
        <f t="shared" si="3"/>
        <v>14772</v>
      </c>
      <c r="AB18" s="13">
        <f t="shared" si="3"/>
        <v>906</v>
      </c>
      <c r="AC18" s="21">
        <f t="shared" si="4"/>
        <v>15678</v>
      </c>
      <c r="AE18" s="3" t="s">
        <v>15</v>
      </c>
      <c r="AF18" s="2">
        <f t="shared" si="5"/>
        <v>1799.6916190476186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8240.5739514348788</v>
      </c>
      <c r="AL18" s="2">
        <f t="shared" si="0"/>
        <v>730.14333128457281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1041.7070809639858</v>
      </c>
      <c r="AQ18" s="13">
        <f t="shared" si="0"/>
        <v>8240.5739514348788</v>
      </c>
      <c r="AR18" s="14">
        <f t="shared" si="0"/>
        <v>1457.7150784538844</v>
      </c>
    </row>
    <row r="19" spans="1:44" ht="15" customHeight="1" thickBot="1" x14ac:dyDescent="0.3">
      <c r="A19" s="4" t="s">
        <v>16</v>
      </c>
      <c r="B19" s="2">
        <v>153524659.99999985</v>
      </c>
      <c r="C19" s="2">
        <v>497867485.00000024</v>
      </c>
      <c r="D19" s="2">
        <v>8974046.9999999981</v>
      </c>
      <c r="E19" s="2"/>
      <c r="F19" s="2">
        <v>4375320</v>
      </c>
      <c r="G19" s="2">
        <v>38491309.999999993</v>
      </c>
      <c r="H19" s="2">
        <v>75985550.999999955</v>
      </c>
      <c r="I19" s="2">
        <v>15433269.999999998</v>
      </c>
      <c r="J19" s="2">
        <v>0</v>
      </c>
      <c r="K19" s="2"/>
      <c r="L19" s="1">
        <f t="shared" ref="L19" si="6">B19+D19+F19+H19+J19</f>
        <v>242859577.99999982</v>
      </c>
      <c r="M19" s="13">
        <f t="shared" ref="M19" si="7">C19+E19+G19+I19+K19</f>
        <v>551792065.00000024</v>
      </c>
      <c r="N19" s="21">
        <f t="shared" ref="N19" si="8">L19+M19</f>
        <v>794651643</v>
      </c>
      <c r="P19" s="4" t="s">
        <v>16</v>
      </c>
      <c r="Q19" s="2">
        <v>42245</v>
      </c>
      <c r="R19" s="2">
        <v>48639</v>
      </c>
      <c r="S19" s="2">
        <v>3010</v>
      </c>
      <c r="T19" s="2">
        <v>0</v>
      </c>
      <c r="U19" s="2">
        <v>821</v>
      </c>
      <c r="V19" s="2">
        <v>4721</v>
      </c>
      <c r="W19" s="2">
        <v>29506</v>
      </c>
      <c r="X19" s="2">
        <v>6033</v>
      </c>
      <c r="Y19" s="2">
        <v>7217</v>
      </c>
      <c r="Z19" s="2">
        <v>0</v>
      </c>
      <c r="AA19" s="1">
        <f t="shared" ref="AA19" si="9">Q19+S19+U19+W19+Y19</f>
        <v>82799</v>
      </c>
      <c r="AB19" s="13">
        <f t="shared" ref="AB19" si="10">R19+T19+V19+X19+Z19</f>
        <v>59393</v>
      </c>
      <c r="AC19" s="14">
        <f t="shared" ref="AC19" si="11">AA19+AB19</f>
        <v>142192</v>
      </c>
      <c r="AE19" s="4" t="s">
        <v>16</v>
      </c>
      <c r="AF19" s="2">
        <f t="shared" si="5"/>
        <v>3634.1498402177735</v>
      </c>
      <c r="AG19" s="2">
        <f t="shared" si="0"/>
        <v>10235.972881843792</v>
      </c>
      <c r="AH19" s="2">
        <f t="shared" si="0"/>
        <v>2981.4109634551487</v>
      </c>
      <c r="AI19" s="2" t="str">
        <f t="shared" si="0"/>
        <v>N.A.</v>
      </c>
      <c r="AJ19" s="2">
        <f t="shared" si="0"/>
        <v>5329.2570036540801</v>
      </c>
      <c r="AK19" s="2">
        <f t="shared" si="0"/>
        <v>8153.2111840711696</v>
      </c>
      <c r="AL19" s="2">
        <f t="shared" si="0"/>
        <v>2575.2576086219738</v>
      </c>
      <c r="AM19" s="2">
        <f t="shared" si="0"/>
        <v>2558.14188629206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2933.1221150013866</v>
      </c>
      <c r="AQ19" s="13">
        <f t="shared" ref="AQ19" si="13">IFERROR(M19/AB19, "N.A.")</f>
        <v>9290.5235465458936</v>
      </c>
      <c r="AR19" s="14">
        <f t="shared" ref="AR19" si="14">IFERROR(N19/AC19, "N.A.")</f>
        <v>5588.581938505682</v>
      </c>
    </row>
    <row r="20" spans="1:44" ht="15" customHeight="1" thickBot="1" x14ac:dyDescent="0.3">
      <c r="A20" s="5" t="s">
        <v>0</v>
      </c>
      <c r="B20" s="42">
        <f>B19+C19</f>
        <v>651392145.00000012</v>
      </c>
      <c r="C20" s="43"/>
      <c r="D20" s="42">
        <f>D19+E19</f>
        <v>8974046.9999999981</v>
      </c>
      <c r="E20" s="43"/>
      <c r="F20" s="42">
        <f>F19+G19</f>
        <v>42866629.999999993</v>
      </c>
      <c r="G20" s="43"/>
      <c r="H20" s="42">
        <f>H19+I19</f>
        <v>91418820.999999955</v>
      </c>
      <c r="I20" s="43"/>
      <c r="J20" s="42">
        <f>J19+K19</f>
        <v>0</v>
      </c>
      <c r="K20" s="43"/>
      <c r="L20" s="42">
        <f>L19+M19</f>
        <v>794651643</v>
      </c>
      <c r="M20" s="46"/>
      <c r="N20" s="22">
        <f>B20+D20+F20+H20+J20</f>
        <v>794651643.00000012</v>
      </c>
      <c r="P20" s="5" t="s">
        <v>0</v>
      </c>
      <c r="Q20" s="42">
        <f>Q19+R19</f>
        <v>90884</v>
      </c>
      <c r="R20" s="43"/>
      <c r="S20" s="42">
        <f>S19+T19</f>
        <v>3010</v>
      </c>
      <c r="T20" s="43"/>
      <c r="U20" s="42">
        <f>U19+V19</f>
        <v>5542</v>
      </c>
      <c r="V20" s="43"/>
      <c r="W20" s="42">
        <f>W19+X19</f>
        <v>35539</v>
      </c>
      <c r="X20" s="43"/>
      <c r="Y20" s="42">
        <f>Y19+Z19</f>
        <v>7217</v>
      </c>
      <c r="Z20" s="43"/>
      <c r="AA20" s="42">
        <f>AA19+AB19</f>
        <v>142192</v>
      </c>
      <c r="AB20" s="46"/>
      <c r="AC20" s="23">
        <f>Q20+S20+U20+W20+Y20</f>
        <v>142192</v>
      </c>
      <c r="AE20" s="5" t="s">
        <v>0</v>
      </c>
      <c r="AF20" s="44">
        <f>IFERROR(B20/Q20,"N.A.")</f>
        <v>7167.2917675278386</v>
      </c>
      <c r="AG20" s="45"/>
      <c r="AH20" s="44">
        <f>IFERROR(D20/S20,"N.A.")</f>
        <v>2981.4109634551487</v>
      </c>
      <c r="AI20" s="45"/>
      <c r="AJ20" s="44">
        <f>IFERROR(F20/U20,"N.A.")</f>
        <v>7734.8664741970397</v>
      </c>
      <c r="AK20" s="45"/>
      <c r="AL20" s="44">
        <f>IFERROR(H20/W20,"N.A.")</f>
        <v>2572.3520920678679</v>
      </c>
      <c r="AM20" s="45"/>
      <c r="AN20" s="44">
        <f>IFERROR(J20/Y20,"N.A.")</f>
        <v>0</v>
      </c>
      <c r="AO20" s="45"/>
      <c r="AP20" s="44">
        <f>IFERROR(L20/AA20,"N.A.")</f>
        <v>5588.581938505682</v>
      </c>
      <c r="AQ20" s="47"/>
      <c r="AR20" s="16">
        <f>IFERROR(N20/AC20, "N.A.")</f>
        <v>5588.581938505683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43027649.999999993</v>
      </c>
      <c r="C27" s="2"/>
      <c r="D27" s="2">
        <v>5195277</v>
      </c>
      <c r="E27" s="2"/>
      <c r="F27" s="2">
        <v>3856740.0000000005</v>
      </c>
      <c r="G27" s="2"/>
      <c r="H27" s="2">
        <v>57197865.000000007</v>
      </c>
      <c r="I27" s="2"/>
      <c r="J27" s="2">
        <v>0</v>
      </c>
      <c r="K27" s="2"/>
      <c r="L27" s="1">
        <f>B27+D27+F27+H27+J27</f>
        <v>109277532</v>
      </c>
      <c r="M27" s="13">
        <f>C27+E27+G27+I27+K27</f>
        <v>0</v>
      </c>
      <c r="N27" s="14">
        <f>L27+M27</f>
        <v>109277532</v>
      </c>
      <c r="P27" s="3" t="s">
        <v>12</v>
      </c>
      <c r="Q27" s="2">
        <v>6436</v>
      </c>
      <c r="R27" s="2">
        <v>0</v>
      </c>
      <c r="S27" s="2">
        <v>1786</v>
      </c>
      <c r="T27" s="2">
        <v>0</v>
      </c>
      <c r="U27" s="2">
        <v>620</v>
      </c>
      <c r="V27" s="2">
        <v>0</v>
      </c>
      <c r="W27" s="2">
        <v>11933</v>
      </c>
      <c r="X27" s="2">
        <v>0</v>
      </c>
      <c r="Y27" s="2">
        <v>1197</v>
      </c>
      <c r="Z27" s="2">
        <v>0</v>
      </c>
      <c r="AA27" s="1">
        <f>Q27+S27+U27+W27+Y27</f>
        <v>21972</v>
      </c>
      <c r="AB27" s="13">
        <f>R27+T27+V27+X27+Z27</f>
        <v>0</v>
      </c>
      <c r="AC27" s="14">
        <f>AA27+AB27</f>
        <v>21972</v>
      </c>
      <c r="AE27" s="3" t="s">
        <v>12</v>
      </c>
      <c r="AF27" s="2">
        <f>IFERROR(B27/Q27, "N.A.")</f>
        <v>6685.4645742697312</v>
      </c>
      <c r="AG27" s="2" t="str">
        <f t="shared" ref="AG27:AR31" si="15">IFERROR(C27/R27, "N.A.")</f>
        <v>N.A.</v>
      </c>
      <c r="AH27" s="2">
        <f t="shared" si="15"/>
        <v>2908.8896976483761</v>
      </c>
      <c r="AI27" s="2" t="str">
        <f t="shared" si="15"/>
        <v>N.A.</v>
      </c>
      <c r="AJ27" s="2">
        <f t="shared" si="15"/>
        <v>6220.5483870967746</v>
      </c>
      <c r="AK27" s="2" t="str">
        <f t="shared" si="15"/>
        <v>N.A.</v>
      </c>
      <c r="AL27" s="2">
        <f t="shared" si="15"/>
        <v>4793.2510684655999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4973.4904423812122</v>
      </c>
      <c r="AQ27" s="13" t="str">
        <f t="shared" si="15"/>
        <v>N.A.</v>
      </c>
      <c r="AR27" s="14">
        <f t="shared" si="15"/>
        <v>4973.4904423812122</v>
      </c>
    </row>
    <row r="28" spans="1:44" ht="15" customHeight="1" thickBot="1" x14ac:dyDescent="0.3">
      <c r="A28" s="3" t="s">
        <v>13</v>
      </c>
      <c r="B28" s="2">
        <v>3799840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3799840</v>
      </c>
      <c r="M28" s="13">
        <f t="shared" si="16"/>
        <v>0</v>
      </c>
      <c r="N28" s="14">
        <f t="shared" ref="N28:N30" si="17">L28+M28</f>
        <v>3799840</v>
      </c>
      <c r="P28" s="3" t="s">
        <v>13</v>
      </c>
      <c r="Q28" s="2">
        <v>1934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1934</v>
      </c>
      <c r="AB28" s="13">
        <f t="shared" si="18"/>
        <v>0</v>
      </c>
      <c r="AC28" s="14">
        <f t="shared" ref="AC28:AC30" si="19">AA28+AB28</f>
        <v>1934</v>
      </c>
      <c r="AE28" s="3" t="s">
        <v>13</v>
      </c>
      <c r="AF28" s="2">
        <f t="shared" ref="AF28:AF31" si="20">IFERROR(B28/Q28, "N.A.")</f>
        <v>1964.7569803516028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1964.7569803516028</v>
      </c>
      <c r="AQ28" s="13" t="str">
        <f t="shared" si="15"/>
        <v>N.A.</v>
      </c>
      <c r="AR28" s="14">
        <f t="shared" si="15"/>
        <v>1964.7569803516028</v>
      </c>
    </row>
    <row r="29" spans="1:44" ht="15" customHeight="1" thickBot="1" x14ac:dyDescent="0.3">
      <c r="A29" s="3" t="s">
        <v>14</v>
      </c>
      <c r="B29" s="2">
        <v>53869937.000000015</v>
      </c>
      <c r="C29" s="2">
        <v>271066175.00000006</v>
      </c>
      <c r="D29" s="2">
        <v>1010000</v>
      </c>
      <c r="E29" s="2"/>
      <c r="F29" s="2"/>
      <c r="G29" s="2">
        <v>9382600</v>
      </c>
      <c r="H29" s="2"/>
      <c r="I29" s="2">
        <v>5113560</v>
      </c>
      <c r="J29" s="2">
        <v>0</v>
      </c>
      <c r="K29" s="2"/>
      <c r="L29" s="1">
        <f t="shared" si="16"/>
        <v>54879937.000000015</v>
      </c>
      <c r="M29" s="13">
        <f t="shared" si="16"/>
        <v>285562335.00000006</v>
      </c>
      <c r="N29" s="14">
        <f t="shared" si="17"/>
        <v>340442272.00000006</v>
      </c>
      <c r="P29" s="3" t="s">
        <v>14</v>
      </c>
      <c r="Q29" s="2">
        <v>14112</v>
      </c>
      <c r="R29" s="2">
        <v>25861</v>
      </c>
      <c r="S29" s="2">
        <v>101</v>
      </c>
      <c r="T29" s="2">
        <v>0</v>
      </c>
      <c r="U29" s="2">
        <v>0</v>
      </c>
      <c r="V29" s="2">
        <v>2385</v>
      </c>
      <c r="W29" s="2">
        <v>0</v>
      </c>
      <c r="X29" s="2">
        <v>3014</v>
      </c>
      <c r="Y29" s="2">
        <v>1683</v>
      </c>
      <c r="Z29" s="2">
        <v>0</v>
      </c>
      <c r="AA29" s="1">
        <f t="shared" si="18"/>
        <v>15896</v>
      </c>
      <c r="AB29" s="13">
        <f t="shared" si="18"/>
        <v>31260</v>
      </c>
      <c r="AC29" s="14">
        <f t="shared" si="19"/>
        <v>47156</v>
      </c>
      <c r="AE29" s="3" t="s">
        <v>14</v>
      </c>
      <c r="AF29" s="2">
        <f t="shared" si="20"/>
        <v>3817.3141298185951</v>
      </c>
      <c r="AG29" s="2">
        <f t="shared" si="15"/>
        <v>10481.658675225244</v>
      </c>
      <c r="AH29" s="2">
        <f t="shared" si="15"/>
        <v>10000</v>
      </c>
      <c r="AI29" s="2" t="str">
        <f t="shared" si="15"/>
        <v>N.A.</v>
      </c>
      <c r="AJ29" s="2" t="str">
        <f t="shared" si="15"/>
        <v>N.A.</v>
      </c>
      <c r="AK29" s="2">
        <f t="shared" si="15"/>
        <v>3934.0041928721175</v>
      </c>
      <c r="AL29" s="2" t="str">
        <f t="shared" si="15"/>
        <v>N.A.</v>
      </c>
      <c r="AM29" s="2">
        <f t="shared" si="15"/>
        <v>1696.6025215660252</v>
      </c>
      <c r="AN29" s="2">
        <f t="shared" si="15"/>
        <v>0</v>
      </c>
      <c r="AO29" s="2" t="str">
        <f t="shared" si="15"/>
        <v>N.A.</v>
      </c>
      <c r="AP29" s="15">
        <f t="shared" si="15"/>
        <v>3452.4369023653758</v>
      </c>
      <c r="AQ29" s="13">
        <f t="shared" si="15"/>
        <v>9135.0714971209236</v>
      </c>
      <c r="AR29" s="14">
        <f t="shared" si="15"/>
        <v>7219.4900330816872</v>
      </c>
    </row>
    <row r="30" spans="1:44" ht="15" customHeight="1" thickBot="1" x14ac:dyDescent="0.3">
      <c r="A30" s="3" t="s">
        <v>15</v>
      </c>
      <c r="B30" s="2">
        <v>8099900.9999999991</v>
      </c>
      <c r="C30" s="2"/>
      <c r="D30" s="2"/>
      <c r="E30" s="2"/>
      <c r="F30" s="2"/>
      <c r="G30" s="2">
        <v>7465960</v>
      </c>
      <c r="H30" s="2">
        <v>4824949</v>
      </c>
      <c r="I30" s="2"/>
      <c r="J30" s="2">
        <v>0</v>
      </c>
      <c r="K30" s="2"/>
      <c r="L30" s="1">
        <f t="shared" si="16"/>
        <v>12924850</v>
      </c>
      <c r="M30" s="13">
        <f t="shared" si="16"/>
        <v>7465960</v>
      </c>
      <c r="N30" s="14">
        <f t="shared" si="17"/>
        <v>20390810</v>
      </c>
      <c r="P30" s="3" t="s">
        <v>15</v>
      </c>
      <c r="Q30" s="2">
        <v>4852</v>
      </c>
      <c r="R30" s="2">
        <v>0</v>
      </c>
      <c r="S30" s="2">
        <v>0</v>
      </c>
      <c r="T30" s="2">
        <v>0</v>
      </c>
      <c r="U30" s="2">
        <v>0</v>
      </c>
      <c r="V30" s="2">
        <v>906</v>
      </c>
      <c r="W30" s="2">
        <v>7271</v>
      </c>
      <c r="X30" s="2">
        <v>0</v>
      </c>
      <c r="Y30" s="2">
        <v>1153</v>
      </c>
      <c r="Z30" s="2">
        <v>0</v>
      </c>
      <c r="AA30" s="1">
        <f t="shared" si="18"/>
        <v>13276</v>
      </c>
      <c r="AB30" s="13">
        <f t="shared" si="18"/>
        <v>906</v>
      </c>
      <c r="AC30" s="21">
        <f t="shared" si="19"/>
        <v>14182</v>
      </c>
      <c r="AE30" s="3" t="s">
        <v>15</v>
      </c>
      <c r="AF30" s="2">
        <f t="shared" si="20"/>
        <v>1669.3942704039569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8240.5739514348788</v>
      </c>
      <c r="AL30" s="2">
        <f t="shared" si="15"/>
        <v>663.58808967129698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973.55001506477856</v>
      </c>
      <c r="AQ30" s="13">
        <f t="shared" si="15"/>
        <v>8240.5739514348788</v>
      </c>
      <c r="AR30" s="14">
        <f t="shared" si="15"/>
        <v>1437.7950923706107</v>
      </c>
    </row>
    <row r="31" spans="1:44" ht="15" customHeight="1" thickBot="1" x14ac:dyDescent="0.3">
      <c r="A31" s="4" t="s">
        <v>16</v>
      </c>
      <c r="B31" s="2">
        <v>108797328</v>
      </c>
      <c r="C31" s="2">
        <v>271066175.00000006</v>
      </c>
      <c r="D31" s="2">
        <v>6205277</v>
      </c>
      <c r="E31" s="2"/>
      <c r="F31" s="2">
        <v>3856740.0000000005</v>
      </c>
      <c r="G31" s="2">
        <v>16848560</v>
      </c>
      <c r="H31" s="2">
        <v>62022813.999999993</v>
      </c>
      <c r="I31" s="2">
        <v>5113560</v>
      </c>
      <c r="J31" s="2">
        <v>0</v>
      </c>
      <c r="K31" s="2"/>
      <c r="L31" s="1">
        <f t="shared" ref="L31" si="21">B31+D31+F31+H31+J31</f>
        <v>180882159</v>
      </c>
      <c r="M31" s="13">
        <f t="shared" ref="M31" si="22">C31+E31+G31+I31+K31</f>
        <v>293028295.00000006</v>
      </c>
      <c r="N31" s="21">
        <f t="shared" ref="N31" si="23">L31+M31</f>
        <v>473910454.00000006</v>
      </c>
      <c r="P31" s="4" t="s">
        <v>16</v>
      </c>
      <c r="Q31" s="2">
        <v>27334</v>
      </c>
      <c r="R31" s="2">
        <v>25861</v>
      </c>
      <c r="S31" s="2">
        <v>1887</v>
      </c>
      <c r="T31" s="2">
        <v>0</v>
      </c>
      <c r="U31" s="2">
        <v>620</v>
      </c>
      <c r="V31" s="2">
        <v>3291</v>
      </c>
      <c r="W31" s="2">
        <v>19204</v>
      </c>
      <c r="X31" s="2">
        <v>3014</v>
      </c>
      <c r="Y31" s="2">
        <v>4033</v>
      </c>
      <c r="Z31" s="2">
        <v>0</v>
      </c>
      <c r="AA31" s="1">
        <f t="shared" ref="AA31" si="24">Q31+S31+U31+W31+Y31</f>
        <v>53078</v>
      </c>
      <c r="AB31" s="13">
        <f t="shared" ref="AB31" si="25">R31+T31+V31+X31+Z31</f>
        <v>32166</v>
      </c>
      <c r="AC31" s="14">
        <f t="shared" ref="AC31" si="26">AA31+AB31</f>
        <v>85244</v>
      </c>
      <c r="AE31" s="4" t="s">
        <v>16</v>
      </c>
      <c r="AF31" s="2">
        <f t="shared" si="20"/>
        <v>3980.292968464184</v>
      </c>
      <c r="AG31" s="2">
        <f t="shared" si="15"/>
        <v>10481.658675225244</v>
      </c>
      <c r="AH31" s="2">
        <f t="shared" si="15"/>
        <v>3288.4350821409644</v>
      </c>
      <c r="AI31" s="2" t="str">
        <f t="shared" si="15"/>
        <v>N.A.</v>
      </c>
      <c r="AJ31" s="2">
        <f t="shared" si="15"/>
        <v>6220.5483870967746</v>
      </c>
      <c r="AK31" s="2">
        <f t="shared" si="15"/>
        <v>5119.5867517471897</v>
      </c>
      <c r="AL31" s="2">
        <f t="shared" si="15"/>
        <v>3229.6820454072063</v>
      </c>
      <c r="AM31" s="2">
        <f t="shared" si="15"/>
        <v>1696.6025215660252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3407.855589886582</v>
      </c>
      <c r="AQ31" s="13">
        <f t="shared" ref="AQ31" si="28">IFERROR(M31/AB31, "N.A.")</f>
        <v>9109.8767331965446</v>
      </c>
      <c r="AR31" s="14">
        <f t="shared" ref="AR31" si="29">IFERROR(N31/AC31, "N.A.")</f>
        <v>5559.4581906057911</v>
      </c>
    </row>
    <row r="32" spans="1:44" ht="15" customHeight="1" thickBot="1" x14ac:dyDescent="0.3">
      <c r="A32" s="5" t="s">
        <v>0</v>
      </c>
      <c r="B32" s="42">
        <f>B31+C31</f>
        <v>379863503.00000006</v>
      </c>
      <c r="C32" s="43"/>
      <c r="D32" s="42">
        <f>D31+E31</f>
        <v>6205277</v>
      </c>
      <c r="E32" s="43"/>
      <c r="F32" s="42">
        <f>F31+G31</f>
        <v>20705300</v>
      </c>
      <c r="G32" s="43"/>
      <c r="H32" s="42">
        <f>H31+I31</f>
        <v>67136374</v>
      </c>
      <c r="I32" s="43"/>
      <c r="J32" s="42">
        <f>J31+K31</f>
        <v>0</v>
      </c>
      <c r="K32" s="43"/>
      <c r="L32" s="42">
        <f>L31+M31</f>
        <v>473910454.00000006</v>
      </c>
      <c r="M32" s="46"/>
      <c r="N32" s="22">
        <f>B32+D32+F32+H32+J32</f>
        <v>473910454.00000006</v>
      </c>
      <c r="P32" s="5" t="s">
        <v>0</v>
      </c>
      <c r="Q32" s="42">
        <f>Q31+R31</f>
        <v>53195</v>
      </c>
      <c r="R32" s="43"/>
      <c r="S32" s="42">
        <f>S31+T31</f>
        <v>1887</v>
      </c>
      <c r="T32" s="43"/>
      <c r="U32" s="42">
        <f>U31+V31</f>
        <v>3911</v>
      </c>
      <c r="V32" s="43"/>
      <c r="W32" s="42">
        <f>W31+X31</f>
        <v>22218</v>
      </c>
      <c r="X32" s="43"/>
      <c r="Y32" s="42">
        <f>Y31+Z31</f>
        <v>4033</v>
      </c>
      <c r="Z32" s="43"/>
      <c r="AA32" s="42">
        <f>AA31+AB31</f>
        <v>85244</v>
      </c>
      <c r="AB32" s="46"/>
      <c r="AC32" s="23">
        <f>Q32+S32+U32+W32+Y32</f>
        <v>85244</v>
      </c>
      <c r="AE32" s="5" t="s">
        <v>0</v>
      </c>
      <c r="AF32" s="44">
        <f>IFERROR(B32/Q32,"N.A.")</f>
        <v>7140.9625528715114</v>
      </c>
      <c r="AG32" s="45"/>
      <c r="AH32" s="44">
        <f>IFERROR(D32/S32,"N.A.")</f>
        <v>3288.4350821409644</v>
      </c>
      <c r="AI32" s="45"/>
      <c r="AJ32" s="44">
        <f>IFERROR(F32/U32,"N.A.")</f>
        <v>5294.1191511122479</v>
      </c>
      <c r="AK32" s="45"/>
      <c r="AL32" s="44">
        <f>IFERROR(H32/W32,"N.A.")</f>
        <v>3021.7109550814653</v>
      </c>
      <c r="AM32" s="45"/>
      <c r="AN32" s="44">
        <f>IFERROR(J32/Y32,"N.A.")</f>
        <v>0</v>
      </c>
      <c r="AO32" s="45"/>
      <c r="AP32" s="44">
        <f>IFERROR(L32/AA32,"N.A.")</f>
        <v>5559.4581906057911</v>
      </c>
      <c r="AQ32" s="47"/>
      <c r="AR32" s="16">
        <f>IFERROR(N32/AC32, "N.A.")</f>
        <v>5559.4581906057911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2116675</v>
      </c>
      <c r="C39" s="2"/>
      <c r="D39" s="2"/>
      <c r="E39" s="2"/>
      <c r="F39" s="2">
        <v>518580</v>
      </c>
      <c r="G39" s="2"/>
      <c r="H39" s="2">
        <v>12847970.000000002</v>
      </c>
      <c r="I39" s="2"/>
      <c r="J39" s="2">
        <v>0</v>
      </c>
      <c r="K39" s="2"/>
      <c r="L39" s="1">
        <f>B39+D39+F39+H39+J39</f>
        <v>15483225.000000002</v>
      </c>
      <c r="M39" s="13">
        <f>C39+E39+G39+I39+K39</f>
        <v>0</v>
      </c>
      <c r="N39" s="14">
        <f>L39+M39</f>
        <v>15483225.000000002</v>
      </c>
      <c r="P39" s="3" t="s">
        <v>12</v>
      </c>
      <c r="Q39" s="2">
        <v>1323</v>
      </c>
      <c r="R39" s="2">
        <v>0</v>
      </c>
      <c r="S39" s="2">
        <v>0</v>
      </c>
      <c r="T39" s="2">
        <v>0</v>
      </c>
      <c r="U39" s="2">
        <v>201</v>
      </c>
      <c r="V39" s="2">
        <v>0</v>
      </c>
      <c r="W39" s="2">
        <v>9438</v>
      </c>
      <c r="X39" s="2">
        <v>0</v>
      </c>
      <c r="Y39" s="2">
        <v>1417</v>
      </c>
      <c r="Z39" s="2">
        <v>0</v>
      </c>
      <c r="AA39" s="1">
        <f>Q39+S39+U39+W39+Y39</f>
        <v>12379</v>
      </c>
      <c r="AB39" s="13">
        <f>R39+T39+V39+X39+Z39</f>
        <v>0</v>
      </c>
      <c r="AC39" s="14">
        <f>AA39+AB39</f>
        <v>12379</v>
      </c>
      <c r="AE39" s="3" t="s">
        <v>12</v>
      </c>
      <c r="AF39" s="2">
        <f>IFERROR(B39/Q39, "N.A.")</f>
        <v>1599.9055177626606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2580</v>
      </c>
      <c r="AK39" s="2" t="str">
        <f t="shared" si="30"/>
        <v>N.A.</v>
      </c>
      <c r="AL39" s="2">
        <f t="shared" si="30"/>
        <v>1361.3021826658191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1250.7654091606755</v>
      </c>
      <c r="AQ39" s="13" t="str">
        <f t="shared" si="30"/>
        <v>N.A.</v>
      </c>
      <c r="AR39" s="14">
        <f t="shared" si="30"/>
        <v>1250.7654091606755</v>
      </c>
    </row>
    <row r="40" spans="1:44" ht="15" customHeight="1" thickBot="1" x14ac:dyDescent="0.3">
      <c r="A40" s="3" t="s">
        <v>13</v>
      </c>
      <c r="B40" s="2">
        <v>9549610</v>
      </c>
      <c r="C40" s="2"/>
      <c r="D40" s="2">
        <v>1547570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11097180</v>
      </c>
      <c r="M40" s="13">
        <f t="shared" si="31"/>
        <v>0</v>
      </c>
      <c r="N40" s="14">
        <f t="shared" ref="N40:N42" si="32">L40+M40</f>
        <v>11097180</v>
      </c>
      <c r="P40" s="3" t="s">
        <v>13</v>
      </c>
      <c r="Q40" s="2">
        <v>4082</v>
      </c>
      <c r="R40" s="2">
        <v>0</v>
      </c>
      <c r="S40" s="2">
        <v>839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4921</v>
      </c>
      <c r="AB40" s="13">
        <f t="shared" si="33"/>
        <v>0</v>
      </c>
      <c r="AC40" s="14">
        <f t="shared" ref="AC40:AC42" si="34">AA40+AB40</f>
        <v>4921</v>
      </c>
      <c r="AE40" s="3" t="s">
        <v>13</v>
      </c>
      <c r="AF40" s="2">
        <f t="shared" ref="AF40:AF43" si="35">IFERROR(B40/Q40, "N.A.")</f>
        <v>2339.4439000489956</v>
      </c>
      <c r="AG40" s="2" t="str">
        <f t="shared" si="30"/>
        <v>N.A.</v>
      </c>
      <c r="AH40" s="2">
        <f t="shared" si="30"/>
        <v>1844.5411203814065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2255.0660434870961</v>
      </c>
      <c r="AQ40" s="13" t="str">
        <f t="shared" si="30"/>
        <v>N.A.</v>
      </c>
      <c r="AR40" s="14">
        <f t="shared" si="30"/>
        <v>2255.0660434870961</v>
      </c>
    </row>
    <row r="41" spans="1:44" ht="15" customHeight="1" thickBot="1" x14ac:dyDescent="0.3">
      <c r="A41" s="3" t="s">
        <v>14</v>
      </c>
      <c r="B41" s="2">
        <v>31712566.999999996</v>
      </c>
      <c r="C41" s="2">
        <v>226801309.99999994</v>
      </c>
      <c r="D41" s="2">
        <v>1221200</v>
      </c>
      <c r="E41" s="2"/>
      <c r="F41" s="2"/>
      <c r="G41" s="2">
        <v>21642750</v>
      </c>
      <c r="H41" s="2"/>
      <c r="I41" s="2">
        <v>10319710</v>
      </c>
      <c r="J41" s="2">
        <v>0</v>
      </c>
      <c r="K41" s="2"/>
      <c r="L41" s="1">
        <f t="shared" si="31"/>
        <v>32933766.999999996</v>
      </c>
      <c r="M41" s="13">
        <f t="shared" si="31"/>
        <v>258763769.99999994</v>
      </c>
      <c r="N41" s="14">
        <f t="shared" si="32"/>
        <v>291697536.99999994</v>
      </c>
      <c r="P41" s="3" t="s">
        <v>14</v>
      </c>
      <c r="Q41" s="2">
        <v>9108</v>
      </c>
      <c r="R41" s="2">
        <v>22778</v>
      </c>
      <c r="S41" s="2">
        <v>284</v>
      </c>
      <c r="T41" s="2">
        <v>0</v>
      </c>
      <c r="U41" s="2">
        <v>0</v>
      </c>
      <c r="V41" s="2">
        <v>1430</v>
      </c>
      <c r="W41" s="2">
        <v>0</v>
      </c>
      <c r="X41" s="2">
        <v>3019</v>
      </c>
      <c r="Y41" s="2">
        <v>1533</v>
      </c>
      <c r="Z41" s="2">
        <v>0</v>
      </c>
      <c r="AA41" s="1">
        <f t="shared" si="33"/>
        <v>10925</v>
      </c>
      <c r="AB41" s="13">
        <f t="shared" si="33"/>
        <v>27227</v>
      </c>
      <c r="AC41" s="14">
        <f t="shared" si="34"/>
        <v>38152</v>
      </c>
      <c r="AE41" s="3" t="s">
        <v>14</v>
      </c>
      <c r="AF41" s="2">
        <f t="shared" si="35"/>
        <v>3481.8365173473867</v>
      </c>
      <c r="AG41" s="2">
        <f t="shared" si="30"/>
        <v>9957.0335411361812</v>
      </c>
      <c r="AH41" s="2">
        <f t="shared" si="30"/>
        <v>4300</v>
      </c>
      <c r="AI41" s="2" t="str">
        <f t="shared" si="30"/>
        <v>N.A.</v>
      </c>
      <c r="AJ41" s="2" t="str">
        <f t="shared" si="30"/>
        <v>N.A.</v>
      </c>
      <c r="AK41" s="2">
        <f t="shared" si="30"/>
        <v>15134.79020979021</v>
      </c>
      <c r="AL41" s="2" t="str">
        <f t="shared" si="30"/>
        <v>N.A.</v>
      </c>
      <c r="AM41" s="2">
        <f t="shared" si="30"/>
        <v>3418.2543888704868</v>
      </c>
      <c r="AN41" s="2">
        <f t="shared" si="30"/>
        <v>0</v>
      </c>
      <c r="AO41" s="2" t="str">
        <f t="shared" si="30"/>
        <v>N.A.</v>
      </c>
      <c r="AP41" s="15">
        <f t="shared" si="30"/>
        <v>3014.5324485125857</v>
      </c>
      <c r="AQ41" s="13">
        <f t="shared" si="30"/>
        <v>9503.939839130273</v>
      </c>
      <c r="AR41" s="14">
        <f t="shared" si="30"/>
        <v>7645.6683004822798</v>
      </c>
    </row>
    <row r="42" spans="1:44" ht="15" customHeight="1" thickBot="1" x14ac:dyDescent="0.3">
      <c r="A42" s="3" t="s">
        <v>15</v>
      </c>
      <c r="B42" s="2">
        <v>1348480</v>
      </c>
      <c r="C42" s="2"/>
      <c r="D42" s="2"/>
      <c r="E42" s="2"/>
      <c r="F42" s="2"/>
      <c r="G42" s="2"/>
      <c r="H42" s="2">
        <v>1114767.0000000002</v>
      </c>
      <c r="I42" s="2"/>
      <c r="J42" s="2">
        <v>0</v>
      </c>
      <c r="K42" s="2"/>
      <c r="L42" s="1">
        <f t="shared" si="31"/>
        <v>2463247</v>
      </c>
      <c r="M42" s="13">
        <f t="shared" si="31"/>
        <v>0</v>
      </c>
      <c r="N42" s="14">
        <f t="shared" si="32"/>
        <v>2463247</v>
      </c>
      <c r="P42" s="3" t="s">
        <v>15</v>
      </c>
      <c r="Q42" s="2">
        <v>398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864</v>
      </c>
      <c r="X42" s="2">
        <v>0</v>
      </c>
      <c r="Y42" s="2">
        <v>234</v>
      </c>
      <c r="Z42" s="2">
        <v>0</v>
      </c>
      <c r="AA42" s="1">
        <f t="shared" si="33"/>
        <v>1496</v>
      </c>
      <c r="AB42" s="13">
        <f t="shared" si="33"/>
        <v>0</v>
      </c>
      <c r="AC42" s="14">
        <f t="shared" si="34"/>
        <v>1496</v>
      </c>
      <c r="AE42" s="3" t="s">
        <v>15</v>
      </c>
      <c r="AF42" s="2">
        <f t="shared" si="35"/>
        <v>3388.140703517588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1290.2395833333337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1646.5554812834225</v>
      </c>
      <c r="AQ42" s="13" t="str">
        <f t="shared" si="30"/>
        <v>N.A.</v>
      </c>
      <c r="AR42" s="14">
        <f t="shared" si="30"/>
        <v>1646.5554812834225</v>
      </c>
    </row>
    <row r="43" spans="1:44" ht="15" customHeight="1" thickBot="1" x14ac:dyDescent="0.3">
      <c r="A43" s="4" t="s">
        <v>16</v>
      </c>
      <c r="B43" s="2">
        <v>44727331.999999993</v>
      </c>
      <c r="C43" s="2">
        <v>226801309.99999994</v>
      </c>
      <c r="D43" s="2">
        <v>2768770.0000000005</v>
      </c>
      <c r="E43" s="2"/>
      <c r="F43" s="2">
        <v>518580</v>
      </c>
      <c r="G43" s="2">
        <v>21642750</v>
      </c>
      <c r="H43" s="2">
        <v>13962737.000000002</v>
      </c>
      <c r="I43" s="2">
        <v>10319710</v>
      </c>
      <c r="J43" s="2">
        <v>0</v>
      </c>
      <c r="K43" s="2"/>
      <c r="L43" s="1">
        <f t="shared" ref="L43" si="36">B43+D43+F43+H43+J43</f>
        <v>61977418.999999993</v>
      </c>
      <c r="M43" s="13">
        <f t="shared" ref="M43" si="37">C43+E43+G43+I43+K43</f>
        <v>258763769.99999994</v>
      </c>
      <c r="N43" s="21">
        <f t="shared" ref="N43" si="38">L43+M43</f>
        <v>320741188.99999994</v>
      </c>
      <c r="P43" s="4" t="s">
        <v>16</v>
      </c>
      <c r="Q43" s="2">
        <v>14911</v>
      </c>
      <c r="R43" s="2">
        <v>22778</v>
      </c>
      <c r="S43" s="2">
        <v>1123</v>
      </c>
      <c r="T43" s="2">
        <v>0</v>
      </c>
      <c r="U43" s="2">
        <v>201</v>
      </c>
      <c r="V43" s="2">
        <v>1430</v>
      </c>
      <c r="W43" s="2">
        <v>10302</v>
      </c>
      <c r="X43" s="2">
        <v>3019</v>
      </c>
      <c r="Y43" s="2">
        <v>3184</v>
      </c>
      <c r="Z43" s="2">
        <v>0</v>
      </c>
      <c r="AA43" s="1">
        <f t="shared" ref="AA43" si="39">Q43+S43+U43+W43+Y43</f>
        <v>29721</v>
      </c>
      <c r="AB43" s="13">
        <f t="shared" ref="AB43" si="40">R43+T43+V43+X43+Z43</f>
        <v>27227</v>
      </c>
      <c r="AC43" s="21">
        <f t="shared" ref="AC43" si="41">AA43+AB43</f>
        <v>56948</v>
      </c>
      <c r="AE43" s="4" t="s">
        <v>16</v>
      </c>
      <c r="AF43" s="2">
        <f t="shared" si="35"/>
        <v>2999.6198779424581</v>
      </c>
      <c r="AG43" s="2">
        <f t="shared" si="30"/>
        <v>9957.0335411361812</v>
      </c>
      <c r="AH43" s="2">
        <f t="shared" si="30"/>
        <v>2465.5120213713271</v>
      </c>
      <c r="AI43" s="2" t="str">
        <f t="shared" si="30"/>
        <v>N.A.</v>
      </c>
      <c r="AJ43" s="2">
        <f t="shared" si="30"/>
        <v>2580</v>
      </c>
      <c r="AK43" s="2">
        <f t="shared" si="30"/>
        <v>15134.79020979021</v>
      </c>
      <c r="AL43" s="2">
        <f t="shared" si="30"/>
        <v>1355.3423607066591</v>
      </c>
      <c r="AM43" s="2">
        <f t="shared" si="30"/>
        <v>3418.2543888704868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2085.3073247871871</v>
      </c>
      <c r="AQ43" s="13">
        <f t="shared" ref="AQ43" si="43">IFERROR(M43/AB43, "N.A.")</f>
        <v>9503.939839130273</v>
      </c>
      <c r="AR43" s="14">
        <f t="shared" ref="AR43" si="44">IFERROR(N43/AC43, "N.A.")</f>
        <v>5632.1765294654761</v>
      </c>
    </row>
    <row r="44" spans="1:44" ht="15" customHeight="1" thickBot="1" x14ac:dyDescent="0.3">
      <c r="A44" s="5" t="s">
        <v>0</v>
      </c>
      <c r="B44" s="42">
        <f>B43+C43</f>
        <v>271528641.99999994</v>
      </c>
      <c r="C44" s="43"/>
      <c r="D44" s="42">
        <f>D43+E43</f>
        <v>2768770.0000000005</v>
      </c>
      <c r="E44" s="43"/>
      <c r="F44" s="42">
        <f>F43+G43</f>
        <v>22161330</v>
      </c>
      <c r="G44" s="43"/>
      <c r="H44" s="42">
        <f>H43+I43</f>
        <v>24282447</v>
      </c>
      <c r="I44" s="43"/>
      <c r="J44" s="42">
        <f>J43+K43</f>
        <v>0</v>
      </c>
      <c r="K44" s="43"/>
      <c r="L44" s="42">
        <f>L43+M43</f>
        <v>320741188.99999994</v>
      </c>
      <c r="M44" s="46"/>
      <c r="N44" s="22">
        <f>B44+D44+F44+H44+J44</f>
        <v>320741188.99999994</v>
      </c>
      <c r="P44" s="5" t="s">
        <v>0</v>
      </c>
      <c r="Q44" s="42">
        <f>Q43+R43</f>
        <v>37689</v>
      </c>
      <c r="R44" s="43"/>
      <c r="S44" s="42">
        <f>S43+T43</f>
        <v>1123</v>
      </c>
      <c r="T44" s="43"/>
      <c r="U44" s="42">
        <f>U43+V43</f>
        <v>1631</v>
      </c>
      <c r="V44" s="43"/>
      <c r="W44" s="42">
        <f>W43+X43</f>
        <v>13321</v>
      </c>
      <c r="X44" s="43"/>
      <c r="Y44" s="42">
        <f>Y43+Z43</f>
        <v>3184</v>
      </c>
      <c r="Z44" s="43"/>
      <c r="AA44" s="42">
        <f>AA43+AB43</f>
        <v>56948</v>
      </c>
      <c r="AB44" s="46"/>
      <c r="AC44" s="22">
        <f>Q44+S44+U44+W44+Y44</f>
        <v>56948</v>
      </c>
      <c r="AE44" s="5" t="s">
        <v>0</v>
      </c>
      <c r="AF44" s="44">
        <f>IFERROR(B44/Q44,"N.A.")</f>
        <v>7204.4533418238725</v>
      </c>
      <c r="AG44" s="45"/>
      <c r="AH44" s="44">
        <f>IFERROR(D44/S44,"N.A.")</f>
        <v>2465.5120213713271</v>
      </c>
      <c r="AI44" s="45"/>
      <c r="AJ44" s="44">
        <f>IFERROR(F44/U44,"N.A.")</f>
        <v>13587.572041692214</v>
      </c>
      <c r="AK44" s="45"/>
      <c r="AL44" s="44">
        <f>IFERROR(H44/W44,"N.A.")</f>
        <v>1822.8696794534944</v>
      </c>
      <c r="AM44" s="45"/>
      <c r="AN44" s="44">
        <f>IFERROR(J44/Y44,"N.A.")</f>
        <v>0</v>
      </c>
      <c r="AO44" s="45"/>
      <c r="AP44" s="44">
        <f>IFERROR(L44/AA44,"N.A.")</f>
        <v>5632.1765294654761</v>
      </c>
      <c r="AQ44" s="47"/>
      <c r="AR44" s="16">
        <f>IFERROR(N44/AC44, "N.A.")</f>
        <v>5632.1765294654761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137820520</v>
      </c>
      <c r="C15" s="2"/>
      <c r="D15" s="2">
        <v>41297677</v>
      </c>
      <c r="E15" s="2"/>
      <c r="F15" s="2">
        <v>32122340</v>
      </c>
      <c r="G15" s="2"/>
      <c r="H15" s="2">
        <v>226437353.99999994</v>
      </c>
      <c r="I15" s="2"/>
      <c r="J15" s="2">
        <v>0</v>
      </c>
      <c r="K15" s="2"/>
      <c r="L15" s="1">
        <f>B15+D15+F15+H15+J15</f>
        <v>437677890.99999994</v>
      </c>
      <c r="M15" s="13">
        <f>C15+E15+G15+I15+K15</f>
        <v>0</v>
      </c>
      <c r="N15" s="14">
        <f>L15+M15</f>
        <v>437677890.99999994</v>
      </c>
      <c r="P15" s="3" t="s">
        <v>12</v>
      </c>
      <c r="Q15" s="2">
        <v>24225</v>
      </c>
      <c r="R15" s="2">
        <v>0</v>
      </c>
      <c r="S15" s="2">
        <v>6731</v>
      </c>
      <c r="T15" s="2">
        <v>0</v>
      </c>
      <c r="U15" s="2">
        <v>4933</v>
      </c>
      <c r="V15" s="2">
        <v>0</v>
      </c>
      <c r="W15" s="2">
        <v>55296</v>
      </c>
      <c r="X15" s="2">
        <v>0</v>
      </c>
      <c r="Y15" s="2">
        <v>7145</v>
      </c>
      <c r="Z15" s="2">
        <v>0</v>
      </c>
      <c r="AA15" s="1">
        <f>Q15+S15+U15+W15+Y15</f>
        <v>98330</v>
      </c>
      <c r="AB15" s="13">
        <f>R15+T15+V15+X15+Z15</f>
        <v>0</v>
      </c>
      <c r="AC15" s="14">
        <f>AA15+AB15</f>
        <v>98330</v>
      </c>
      <c r="AE15" s="3" t="s">
        <v>12</v>
      </c>
      <c r="AF15" s="2">
        <f>IFERROR(B15/Q15, "N.A.")</f>
        <v>5689.1855521155831</v>
      </c>
      <c r="AG15" s="2" t="str">
        <f t="shared" ref="AG15:AR19" si="0">IFERROR(C15/R15, "N.A.")</f>
        <v>N.A.</v>
      </c>
      <c r="AH15" s="2">
        <f t="shared" si="0"/>
        <v>6135.444510473927</v>
      </c>
      <c r="AI15" s="2" t="str">
        <f t="shared" si="0"/>
        <v>N.A.</v>
      </c>
      <c r="AJ15" s="2">
        <f t="shared" si="0"/>
        <v>6511.72511656193</v>
      </c>
      <c r="AK15" s="2" t="str">
        <f t="shared" si="0"/>
        <v>N.A.</v>
      </c>
      <c r="AL15" s="2">
        <f t="shared" si="0"/>
        <v>4095.0042317708321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4451.1124885589334</v>
      </c>
      <c r="AQ15" s="13" t="str">
        <f t="shared" si="0"/>
        <v>N.A.</v>
      </c>
      <c r="AR15" s="14">
        <f t="shared" si="0"/>
        <v>4451.1124885589334</v>
      </c>
    </row>
    <row r="16" spans="1:44" ht="15" customHeight="1" thickBot="1" x14ac:dyDescent="0.3">
      <c r="A16" s="3" t="s">
        <v>13</v>
      </c>
      <c r="B16" s="2">
        <v>51353618</v>
      </c>
      <c r="C16" s="2">
        <v>4822000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51353618</v>
      </c>
      <c r="M16" s="13">
        <f t="shared" si="1"/>
        <v>4822000</v>
      </c>
      <c r="N16" s="14">
        <f t="shared" ref="N16:N18" si="2">L16+M16</f>
        <v>56175618</v>
      </c>
      <c r="P16" s="3" t="s">
        <v>13</v>
      </c>
      <c r="Q16" s="2">
        <v>13095</v>
      </c>
      <c r="R16" s="2">
        <v>524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13095</v>
      </c>
      <c r="AB16" s="13">
        <f t="shared" si="3"/>
        <v>524</v>
      </c>
      <c r="AC16" s="14">
        <f t="shared" ref="AC16:AC18" si="4">AA16+AB16</f>
        <v>13619</v>
      </c>
      <c r="AE16" s="3" t="s">
        <v>13</v>
      </c>
      <c r="AF16" s="2">
        <f t="shared" ref="AF16:AF19" si="5">IFERROR(B16/Q16, "N.A.")</f>
        <v>3921.6203130966019</v>
      </c>
      <c r="AG16" s="2">
        <f t="shared" si="0"/>
        <v>9202.2900763358775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3921.6203130966019</v>
      </c>
      <c r="AQ16" s="13">
        <f t="shared" si="0"/>
        <v>9202.2900763358775</v>
      </c>
      <c r="AR16" s="14">
        <f t="shared" si="0"/>
        <v>4124.7975622292388</v>
      </c>
    </row>
    <row r="17" spans="1:44" ht="15" customHeight="1" thickBot="1" x14ac:dyDescent="0.3">
      <c r="A17" s="3" t="s">
        <v>14</v>
      </c>
      <c r="B17" s="2">
        <v>295077044</v>
      </c>
      <c r="C17" s="2">
        <v>1479686107.0000002</v>
      </c>
      <c r="D17" s="2">
        <v>24640329.999999996</v>
      </c>
      <c r="E17" s="2">
        <v>13266000</v>
      </c>
      <c r="F17" s="2"/>
      <c r="G17" s="2">
        <v>97963109.999999985</v>
      </c>
      <c r="H17" s="2"/>
      <c r="I17" s="2">
        <v>97240239.99999997</v>
      </c>
      <c r="J17" s="2">
        <v>0</v>
      </c>
      <c r="K17" s="2"/>
      <c r="L17" s="1">
        <f t="shared" si="1"/>
        <v>319717374</v>
      </c>
      <c r="M17" s="13">
        <f t="shared" si="1"/>
        <v>1688155457.0000002</v>
      </c>
      <c r="N17" s="14">
        <f t="shared" si="2"/>
        <v>2007872831.0000002</v>
      </c>
      <c r="P17" s="3" t="s">
        <v>14</v>
      </c>
      <c r="Q17" s="2">
        <v>49336</v>
      </c>
      <c r="R17" s="2">
        <v>192331</v>
      </c>
      <c r="S17" s="2">
        <v>7634</v>
      </c>
      <c r="T17" s="2">
        <v>1329</v>
      </c>
      <c r="U17" s="2">
        <v>0</v>
      </c>
      <c r="V17" s="2">
        <v>12039</v>
      </c>
      <c r="W17" s="2">
        <v>0</v>
      </c>
      <c r="X17" s="2">
        <v>14836</v>
      </c>
      <c r="Y17" s="2">
        <v>4390</v>
      </c>
      <c r="Z17" s="2">
        <v>0</v>
      </c>
      <c r="AA17" s="1">
        <f t="shared" si="3"/>
        <v>61360</v>
      </c>
      <c r="AB17" s="13">
        <f t="shared" si="3"/>
        <v>220535</v>
      </c>
      <c r="AC17" s="14">
        <f t="shared" si="4"/>
        <v>281895</v>
      </c>
      <c r="AE17" s="3" t="s">
        <v>14</v>
      </c>
      <c r="AF17" s="2">
        <f t="shared" si="5"/>
        <v>5980.9681368574675</v>
      </c>
      <c r="AG17" s="2">
        <f t="shared" si="0"/>
        <v>7693.435312040182</v>
      </c>
      <c r="AH17" s="2">
        <f t="shared" si="0"/>
        <v>3227.7089337175789</v>
      </c>
      <c r="AI17" s="2">
        <f t="shared" si="0"/>
        <v>9981.9413092550785</v>
      </c>
      <c r="AJ17" s="2" t="str">
        <f t="shared" si="0"/>
        <v>N.A.</v>
      </c>
      <c r="AK17" s="2">
        <f t="shared" si="0"/>
        <v>8137.1467729877886</v>
      </c>
      <c r="AL17" s="2" t="str">
        <f t="shared" si="0"/>
        <v>N.A.</v>
      </c>
      <c r="AM17" s="2">
        <f t="shared" si="0"/>
        <v>6554.3434888109987</v>
      </c>
      <c r="AN17" s="2">
        <f t="shared" si="0"/>
        <v>0</v>
      </c>
      <c r="AO17" s="2" t="str">
        <f t="shared" si="0"/>
        <v>N.A.</v>
      </c>
      <c r="AP17" s="15">
        <f t="shared" si="0"/>
        <v>5210.517829204694</v>
      </c>
      <c r="AQ17" s="13">
        <f t="shared" si="0"/>
        <v>7654.818767996011</v>
      </c>
      <c r="AR17" s="14">
        <f t="shared" si="0"/>
        <v>7122.7685166462697</v>
      </c>
    </row>
    <row r="18" spans="1:44" ht="15" customHeight="1" thickBot="1" x14ac:dyDescent="0.3">
      <c r="A18" s="3" t="s">
        <v>15</v>
      </c>
      <c r="B18" s="2">
        <v>1509300</v>
      </c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1509300</v>
      </c>
      <c r="M18" s="13">
        <f t="shared" si="1"/>
        <v>0</v>
      </c>
      <c r="N18" s="14">
        <f t="shared" si="2"/>
        <v>1509300</v>
      </c>
      <c r="P18" s="3" t="s">
        <v>15</v>
      </c>
      <c r="Q18" s="2">
        <v>234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367</v>
      </c>
      <c r="X18" s="2">
        <v>0</v>
      </c>
      <c r="Y18" s="2">
        <v>0</v>
      </c>
      <c r="Z18" s="2">
        <v>0</v>
      </c>
      <c r="AA18" s="1">
        <f t="shared" si="3"/>
        <v>601</v>
      </c>
      <c r="AB18" s="13">
        <f t="shared" si="3"/>
        <v>0</v>
      </c>
      <c r="AC18" s="21">
        <f t="shared" si="4"/>
        <v>601</v>
      </c>
      <c r="AE18" s="3" t="s">
        <v>15</v>
      </c>
      <c r="AF18" s="2">
        <f t="shared" si="5"/>
        <v>6450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2511.3144758735439</v>
      </c>
      <c r="AQ18" s="13" t="str">
        <f t="shared" si="0"/>
        <v>N.A.</v>
      </c>
      <c r="AR18" s="14">
        <f t="shared" si="0"/>
        <v>2511.3144758735439</v>
      </c>
    </row>
    <row r="19" spans="1:44" ht="15" customHeight="1" thickBot="1" x14ac:dyDescent="0.3">
      <c r="A19" s="4" t="s">
        <v>16</v>
      </c>
      <c r="B19" s="2">
        <v>485760482.00000006</v>
      </c>
      <c r="C19" s="2">
        <v>1484508107.0000007</v>
      </c>
      <c r="D19" s="2">
        <v>65938006.999999993</v>
      </c>
      <c r="E19" s="2">
        <v>13266000</v>
      </c>
      <c r="F19" s="2">
        <v>32122340</v>
      </c>
      <c r="G19" s="2">
        <v>97963109.999999985</v>
      </c>
      <c r="H19" s="2">
        <v>226437354.00000003</v>
      </c>
      <c r="I19" s="2">
        <v>97240239.99999997</v>
      </c>
      <c r="J19" s="2">
        <v>0</v>
      </c>
      <c r="K19" s="2"/>
      <c r="L19" s="1">
        <f t="shared" ref="L19" si="6">B19+D19+F19+H19+J19</f>
        <v>810258183</v>
      </c>
      <c r="M19" s="13">
        <f t="shared" ref="M19" si="7">C19+E19+G19+I19+K19</f>
        <v>1692977457.0000007</v>
      </c>
      <c r="N19" s="21">
        <f t="shared" ref="N19" si="8">L19+M19</f>
        <v>2503235640.000001</v>
      </c>
      <c r="P19" s="4" t="s">
        <v>16</v>
      </c>
      <c r="Q19" s="2">
        <v>86890</v>
      </c>
      <c r="R19" s="2">
        <v>192855</v>
      </c>
      <c r="S19" s="2">
        <v>14365</v>
      </c>
      <c r="T19" s="2">
        <v>1329</v>
      </c>
      <c r="U19" s="2">
        <v>4933</v>
      </c>
      <c r="V19" s="2">
        <v>12039</v>
      </c>
      <c r="W19" s="2">
        <v>55663</v>
      </c>
      <c r="X19" s="2">
        <v>14836</v>
      </c>
      <c r="Y19" s="2">
        <v>11535</v>
      </c>
      <c r="Z19" s="2">
        <v>0</v>
      </c>
      <c r="AA19" s="1">
        <f t="shared" ref="AA19" si="9">Q19+S19+U19+W19+Y19</f>
        <v>173386</v>
      </c>
      <c r="AB19" s="13">
        <f t="shared" ref="AB19" si="10">R19+T19+V19+X19+Z19</f>
        <v>221059</v>
      </c>
      <c r="AC19" s="14">
        <f t="shared" ref="AC19" si="11">AA19+AB19</f>
        <v>394445</v>
      </c>
      <c r="AE19" s="4" t="s">
        <v>16</v>
      </c>
      <c r="AF19" s="2">
        <f t="shared" si="5"/>
        <v>5590.5222925538046</v>
      </c>
      <c r="AG19" s="2">
        <f t="shared" si="0"/>
        <v>7697.5349718700618</v>
      </c>
      <c r="AH19" s="2">
        <f t="shared" si="0"/>
        <v>4590.1849634528362</v>
      </c>
      <c r="AI19" s="2">
        <f t="shared" si="0"/>
        <v>9981.9413092550785</v>
      </c>
      <c r="AJ19" s="2">
        <f t="shared" si="0"/>
        <v>6511.72511656193</v>
      </c>
      <c r="AK19" s="2">
        <f t="shared" si="0"/>
        <v>8137.1467729877886</v>
      </c>
      <c r="AL19" s="2">
        <f t="shared" si="0"/>
        <v>4068.0048506189037</v>
      </c>
      <c r="AM19" s="2">
        <f t="shared" si="0"/>
        <v>6554.3434888109987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4673.1465227873068</v>
      </c>
      <c r="AQ19" s="13">
        <f t="shared" ref="AQ19" si="13">IFERROR(M19/AB19, "N.A.")</f>
        <v>7658.4869062105627</v>
      </c>
      <c r="AR19" s="14">
        <f t="shared" ref="AR19" si="14">IFERROR(N19/AC19, "N.A.")</f>
        <v>6346.2222616587887</v>
      </c>
    </row>
    <row r="20" spans="1:44" ht="15" customHeight="1" thickBot="1" x14ac:dyDescent="0.3">
      <c r="A20" s="5" t="s">
        <v>0</v>
      </c>
      <c r="B20" s="42">
        <f>B19+C19</f>
        <v>1970268589.0000007</v>
      </c>
      <c r="C20" s="43"/>
      <c r="D20" s="42">
        <f>D19+E19</f>
        <v>79204007</v>
      </c>
      <c r="E20" s="43"/>
      <c r="F20" s="42">
        <f>F19+G19</f>
        <v>130085449.99999999</v>
      </c>
      <c r="G20" s="43"/>
      <c r="H20" s="42">
        <f>H19+I19</f>
        <v>323677594</v>
      </c>
      <c r="I20" s="43"/>
      <c r="J20" s="42">
        <f>J19+K19</f>
        <v>0</v>
      </c>
      <c r="K20" s="43"/>
      <c r="L20" s="42">
        <f>L19+M19</f>
        <v>2503235640.000001</v>
      </c>
      <c r="M20" s="46"/>
      <c r="N20" s="22">
        <f>B20+D20+F20+H20+J20</f>
        <v>2503235640.0000005</v>
      </c>
      <c r="P20" s="5" t="s">
        <v>0</v>
      </c>
      <c r="Q20" s="42">
        <f>Q19+R19</f>
        <v>279745</v>
      </c>
      <c r="R20" s="43"/>
      <c r="S20" s="42">
        <f>S19+T19</f>
        <v>15694</v>
      </c>
      <c r="T20" s="43"/>
      <c r="U20" s="42">
        <f>U19+V19</f>
        <v>16972</v>
      </c>
      <c r="V20" s="43"/>
      <c r="W20" s="42">
        <f>W19+X19</f>
        <v>70499</v>
      </c>
      <c r="X20" s="43"/>
      <c r="Y20" s="42">
        <f>Y19+Z19</f>
        <v>11535</v>
      </c>
      <c r="Z20" s="43"/>
      <c r="AA20" s="42">
        <f>AA19+AB19</f>
        <v>394445</v>
      </c>
      <c r="AB20" s="46"/>
      <c r="AC20" s="23">
        <f>Q20+S20+U20+W20+Y20</f>
        <v>394445</v>
      </c>
      <c r="AE20" s="5" t="s">
        <v>0</v>
      </c>
      <c r="AF20" s="44">
        <f>IFERROR(B20/Q20,"N.A.")</f>
        <v>7043.087772793082</v>
      </c>
      <c r="AG20" s="45"/>
      <c r="AH20" s="44">
        <f>IFERROR(D20/S20,"N.A.")</f>
        <v>5046.7699120683064</v>
      </c>
      <c r="AI20" s="45"/>
      <c r="AJ20" s="44">
        <f>IFERROR(F20/U20,"N.A.")</f>
        <v>7664.7095215649297</v>
      </c>
      <c r="AK20" s="45"/>
      <c r="AL20" s="44">
        <f>IFERROR(H20/W20,"N.A.")</f>
        <v>4591.236670023688</v>
      </c>
      <c r="AM20" s="45"/>
      <c r="AN20" s="44">
        <f>IFERROR(J20/Y20,"N.A.")</f>
        <v>0</v>
      </c>
      <c r="AO20" s="45"/>
      <c r="AP20" s="44">
        <f>IFERROR(L20/AA20,"N.A.")</f>
        <v>6346.2222616587887</v>
      </c>
      <c r="AQ20" s="47"/>
      <c r="AR20" s="16">
        <f>IFERROR(N20/AC20, "N.A.")</f>
        <v>6346.2222616587878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116713300.00000003</v>
      </c>
      <c r="C27" s="2"/>
      <c r="D27" s="2">
        <v>20360476.999999996</v>
      </c>
      <c r="E27" s="2"/>
      <c r="F27" s="2">
        <v>30459139.999999996</v>
      </c>
      <c r="G27" s="2"/>
      <c r="H27" s="2">
        <v>151727389.99999997</v>
      </c>
      <c r="I27" s="2"/>
      <c r="J27" s="2">
        <v>0</v>
      </c>
      <c r="K27" s="2"/>
      <c r="L27" s="1">
        <f>B27+D27+F27+H27+J27</f>
        <v>319260307</v>
      </c>
      <c r="M27" s="13">
        <f>C27+E27+G27+I27+K27</f>
        <v>0</v>
      </c>
      <c r="N27" s="14">
        <f>L27+M27</f>
        <v>319260307</v>
      </c>
      <c r="P27" s="3" t="s">
        <v>12</v>
      </c>
      <c r="Q27" s="2">
        <v>19144</v>
      </c>
      <c r="R27" s="2">
        <v>0</v>
      </c>
      <c r="S27" s="2">
        <v>5352</v>
      </c>
      <c r="T27" s="2">
        <v>0</v>
      </c>
      <c r="U27" s="2">
        <v>3942</v>
      </c>
      <c r="V27" s="2">
        <v>0</v>
      </c>
      <c r="W27" s="2">
        <v>31027</v>
      </c>
      <c r="X27" s="2">
        <v>0</v>
      </c>
      <c r="Y27" s="2">
        <v>2139</v>
      </c>
      <c r="Z27" s="2">
        <v>0</v>
      </c>
      <c r="AA27" s="1">
        <f>Q27+S27+U27+W27+Y27</f>
        <v>61604</v>
      </c>
      <c r="AB27" s="13">
        <f>R27+T27+V27+X27+Z27</f>
        <v>0</v>
      </c>
      <c r="AC27" s="14">
        <f>AA27+AB27</f>
        <v>61604</v>
      </c>
      <c r="AE27" s="3" t="s">
        <v>12</v>
      </c>
      <c r="AF27" s="2">
        <f>IFERROR(B27/Q27, "N.A.")</f>
        <v>6096.5994567488524</v>
      </c>
      <c r="AG27" s="2" t="str">
        <f t="shared" ref="AG27:AR31" si="15">IFERROR(C27/R27, "N.A.")</f>
        <v>N.A.</v>
      </c>
      <c r="AH27" s="2">
        <f t="shared" si="15"/>
        <v>3804.2744768310904</v>
      </c>
      <c r="AI27" s="2" t="str">
        <f t="shared" si="15"/>
        <v>N.A.</v>
      </c>
      <c r="AJ27" s="2">
        <f t="shared" si="15"/>
        <v>7726.8239472349051</v>
      </c>
      <c r="AK27" s="2" t="str">
        <f t="shared" si="15"/>
        <v>N.A.</v>
      </c>
      <c r="AL27" s="2">
        <f t="shared" si="15"/>
        <v>4890.1727527637213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5182.460668138433</v>
      </c>
      <c r="AQ27" s="13" t="str">
        <f t="shared" si="15"/>
        <v>N.A.</v>
      </c>
      <c r="AR27" s="14">
        <f t="shared" si="15"/>
        <v>5182.460668138433</v>
      </c>
    </row>
    <row r="28" spans="1:44" ht="15" customHeight="1" thickBot="1" x14ac:dyDescent="0.3">
      <c r="A28" s="3" t="s">
        <v>13</v>
      </c>
      <c r="B28" s="2">
        <v>5564630</v>
      </c>
      <c r="C28" s="2">
        <v>4822000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5564630</v>
      </c>
      <c r="M28" s="13">
        <f t="shared" si="16"/>
        <v>4822000</v>
      </c>
      <c r="N28" s="14">
        <f t="shared" ref="N28:N30" si="17">L28+M28</f>
        <v>10386630</v>
      </c>
      <c r="P28" s="3" t="s">
        <v>13</v>
      </c>
      <c r="Q28" s="2">
        <v>1168</v>
      </c>
      <c r="R28" s="2">
        <v>524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1168</v>
      </c>
      <c r="AB28" s="13">
        <f t="shared" si="18"/>
        <v>524</v>
      </c>
      <c r="AC28" s="14">
        <f t="shared" ref="AC28:AC30" si="19">AA28+AB28</f>
        <v>1692</v>
      </c>
      <c r="AE28" s="3" t="s">
        <v>13</v>
      </c>
      <c r="AF28" s="2">
        <f t="shared" ref="AF28:AF31" si="20">IFERROR(B28/Q28, "N.A.")</f>
        <v>4764.2380136986303</v>
      </c>
      <c r="AG28" s="2">
        <f t="shared" si="15"/>
        <v>9202.2900763358775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4764.2380136986303</v>
      </c>
      <c r="AQ28" s="13">
        <f t="shared" si="15"/>
        <v>9202.2900763358775</v>
      </c>
      <c r="AR28" s="14">
        <f t="shared" si="15"/>
        <v>6138.6702127659573</v>
      </c>
    </row>
    <row r="29" spans="1:44" ht="15" customHeight="1" thickBot="1" x14ac:dyDescent="0.3">
      <c r="A29" s="3" t="s">
        <v>14</v>
      </c>
      <c r="B29" s="2">
        <v>193242181.99999994</v>
      </c>
      <c r="C29" s="2">
        <v>991448774.99999928</v>
      </c>
      <c r="D29" s="2">
        <v>12936729.999999996</v>
      </c>
      <c r="E29" s="2">
        <v>11405999.999999998</v>
      </c>
      <c r="F29" s="2"/>
      <c r="G29" s="2">
        <v>92847299.999999985</v>
      </c>
      <c r="H29" s="2"/>
      <c r="I29" s="2">
        <v>72527640</v>
      </c>
      <c r="J29" s="2">
        <v>0</v>
      </c>
      <c r="K29" s="2"/>
      <c r="L29" s="1">
        <f t="shared" si="16"/>
        <v>206178911.99999994</v>
      </c>
      <c r="M29" s="13">
        <f t="shared" si="16"/>
        <v>1168229714.9999993</v>
      </c>
      <c r="N29" s="14">
        <f t="shared" si="17"/>
        <v>1374408626.9999993</v>
      </c>
      <c r="P29" s="3" t="s">
        <v>14</v>
      </c>
      <c r="Q29" s="2">
        <v>31563</v>
      </c>
      <c r="R29" s="2">
        <v>117286</v>
      </c>
      <c r="S29" s="2">
        <v>4989</v>
      </c>
      <c r="T29" s="2">
        <v>1019</v>
      </c>
      <c r="U29" s="2">
        <v>0</v>
      </c>
      <c r="V29" s="2">
        <v>9321</v>
      </c>
      <c r="W29" s="2">
        <v>0</v>
      </c>
      <c r="X29" s="2">
        <v>12064</v>
      </c>
      <c r="Y29" s="2">
        <v>541</v>
      </c>
      <c r="Z29" s="2">
        <v>0</v>
      </c>
      <c r="AA29" s="1">
        <f t="shared" si="18"/>
        <v>37093</v>
      </c>
      <c r="AB29" s="13">
        <f t="shared" si="18"/>
        <v>139690</v>
      </c>
      <c r="AC29" s="14">
        <f t="shared" si="19"/>
        <v>176783</v>
      </c>
      <c r="AE29" s="3" t="s">
        <v>14</v>
      </c>
      <c r="AF29" s="2">
        <f t="shared" si="20"/>
        <v>6122.4275892659107</v>
      </c>
      <c r="AG29" s="2">
        <f t="shared" si="15"/>
        <v>8453.2576351823682</v>
      </c>
      <c r="AH29" s="2">
        <f t="shared" si="15"/>
        <v>2593.0507115654432</v>
      </c>
      <c r="AI29" s="2">
        <f t="shared" si="15"/>
        <v>11193.32679097154</v>
      </c>
      <c r="AJ29" s="2" t="str">
        <f t="shared" si="15"/>
        <v>N.A.</v>
      </c>
      <c r="AK29" s="2">
        <f t="shared" si="15"/>
        <v>9961.0878661087845</v>
      </c>
      <c r="AL29" s="2" t="str">
        <f t="shared" si="15"/>
        <v>N.A.</v>
      </c>
      <c r="AM29" s="2">
        <f t="shared" si="15"/>
        <v>6011.9064986737403</v>
      </c>
      <c r="AN29" s="2">
        <f t="shared" si="15"/>
        <v>0</v>
      </c>
      <c r="AO29" s="2" t="str">
        <f t="shared" si="15"/>
        <v>N.A.</v>
      </c>
      <c r="AP29" s="15">
        <f t="shared" si="15"/>
        <v>5558.4318334995805</v>
      </c>
      <c r="AQ29" s="13">
        <f t="shared" si="15"/>
        <v>8363.0160713007317</v>
      </c>
      <c r="AR29" s="14">
        <f t="shared" si="15"/>
        <v>7774.5520044348114</v>
      </c>
    </row>
    <row r="30" spans="1:44" ht="15" customHeight="1" thickBot="1" x14ac:dyDescent="0.3">
      <c r="A30" s="3" t="s">
        <v>15</v>
      </c>
      <c r="B30" s="2">
        <v>1509300</v>
      </c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1509300</v>
      </c>
      <c r="M30" s="13">
        <f t="shared" si="16"/>
        <v>0</v>
      </c>
      <c r="N30" s="14">
        <f t="shared" si="17"/>
        <v>1509300</v>
      </c>
      <c r="P30" s="3" t="s">
        <v>15</v>
      </c>
      <c r="Q30" s="2">
        <v>234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367</v>
      </c>
      <c r="X30" s="2">
        <v>0</v>
      </c>
      <c r="Y30" s="2">
        <v>0</v>
      </c>
      <c r="Z30" s="2">
        <v>0</v>
      </c>
      <c r="AA30" s="1">
        <f t="shared" si="18"/>
        <v>601</v>
      </c>
      <c r="AB30" s="13">
        <f t="shared" si="18"/>
        <v>0</v>
      </c>
      <c r="AC30" s="21">
        <f t="shared" si="19"/>
        <v>601</v>
      </c>
      <c r="AE30" s="3" t="s">
        <v>15</v>
      </c>
      <c r="AF30" s="2">
        <f t="shared" si="20"/>
        <v>6450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2511.3144758735439</v>
      </c>
      <c r="AQ30" s="13" t="str">
        <f t="shared" si="15"/>
        <v>N.A.</v>
      </c>
      <c r="AR30" s="14">
        <f t="shared" si="15"/>
        <v>2511.3144758735439</v>
      </c>
    </row>
    <row r="31" spans="1:44" ht="15" customHeight="1" thickBot="1" x14ac:dyDescent="0.3">
      <c r="A31" s="4" t="s">
        <v>16</v>
      </c>
      <c r="B31" s="2">
        <v>317029412</v>
      </c>
      <c r="C31" s="2">
        <v>996270774.99999964</v>
      </c>
      <c r="D31" s="2">
        <v>33297207</v>
      </c>
      <c r="E31" s="2">
        <v>11405999.999999998</v>
      </c>
      <c r="F31" s="2">
        <v>30459139.999999996</v>
      </c>
      <c r="G31" s="2">
        <v>92847299.999999985</v>
      </c>
      <c r="H31" s="2">
        <v>151727389.99999994</v>
      </c>
      <c r="I31" s="2">
        <v>72527640</v>
      </c>
      <c r="J31" s="2">
        <v>0</v>
      </c>
      <c r="K31" s="2"/>
      <c r="L31" s="1">
        <f t="shared" ref="L31" si="21">B31+D31+F31+H31+J31</f>
        <v>532513148.99999994</v>
      </c>
      <c r="M31" s="13">
        <f t="shared" ref="M31" si="22">C31+E31+G31+I31+K31</f>
        <v>1173051714.9999995</v>
      </c>
      <c r="N31" s="21">
        <f t="shared" ref="N31" si="23">L31+M31</f>
        <v>1705564863.9999995</v>
      </c>
      <c r="P31" s="4" t="s">
        <v>16</v>
      </c>
      <c r="Q31" s="2">
        <v>52109</v>
      </c>
      <c r="R31" s="2">
        <v>117810</v>
      </c>
      <c r="S31" s="2">
        <v>10341</v>
      </c>
      <c r="T31" s="2">
        <v>1019</v>
      </c>
      <c r="U31" s="2">
        <v>3942</v>
      </c>
      <c r="V31" s="2">
        <v>9321</v>
      </c>
      <c r="W31" s="2">
        <v>31394</v>
      </c>
      <c r="X31" s="2">
        <v>12064</v>
      </c>
      <c r="Y31" s="2">
        <v>2680</v>
      </c>
      <c r="Z31" s="2">
        <v>0</v>
      </c>
      <c r="AA31" s="1">
        <f t="shared" ref="AA31" si="24">Q31+S31+U31+W31+Y31</f>
        <v>100466</v>
      </c>
      <c r="AB31" s="13">
        <f t="shared" ref="AB31" si="25">R31+T31+V31+X31+Z31</f>
        <v>140214</v>
      </c>
      <c r="AC31" s="14">
        <f t="shared" ref="AC31" si="26">AA31+AB31</f>
        <v>240680</v>
      </c>
      <c r="AE31" s="4" t="s">
        <v>16</v>
      </c>
      <c r="AF31" s="2">
        <f t="shared" si="20"/>
        <v>6083.9665316931814</v>
      </c>
      <c r="AG31" s="2">
        <f t="shared" si="15"/>
        <v>8456.5892114421495</v>
      </c>
      <c r="AH31" s="2">
        <f t="shared" si="15"/>
        <v>3219.9213809109369</v>
      </c>
      <c r="AI31" s="2">
        <f t="shared" si="15"/>
        <v>11193.32679097154</v>
      </c>
      <c r="AJ31" s="2">
        <f t="shared" si="15"/>
        <v>7726.8239472349051</v>
      </c>
      <c r="AK31" s="2">
        <f t="shared" si="15"/>
        <v>9961.0878661087845</v>
      </c>
      <c r="AL31" s="2">
        <f t="shared" si="15"/>
        <v>4833.0059884054263</v>
      </c>
      <c r="AM31" s="2">
        <f t="shared" si="15"/>
        <v>6011.9064986737403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5300.4314793064314</v>
      </c>
      <c r="AQ31" s="13">
        <f t="shared" ref="AQ31" si="28">IFERROR(M31/AB31, "N.A.")</f>
        <v>8366.1525596588035</v>
      </c>
      <c r="AR31" s="14">
        <f t="shared" ref="AR31" si="29">IFERROR(N31/AC31, "N.A.")</f>
        <v>7086.4420142928348</v>
      </c>
    </row>
    <row r="32" spans="1:44" ht="15" customHeight="1" thickBot="1" x14ac:dyDescent="0.3">
      <c r="A32" s="5" t="s">
        <v>0</v>
      </c>
      <c r="B32" s="42">
        <f>B31+C31</f>
        <v>1313300186.9999995</v>
      </c>
      <c r="C32" s="43"/>
      <c r="D32" s="42">
        <f>D31+E31</f>
        <v>44703207</v>
      </c>
      <c r="E32" s="43"/>
      <c r="F32" s="42">
        <f>F31+G31</f>
        <v>123306439.99999999</v>
      </c>
      <c r="G32" s="43"/>
      <c r="H32" s="42">
        <f>H31+I31</f>
        <v>224255029.99999994</v>
      </c>
      <c r="I32" s="43"/>
      <c r="J32" s="42">
        <f>J31+K31</f>
        <v>0</v>
      </c>
      <c r="K32" s="43"/>
      <c r="L32" s="42">
        <f>L31+M31</f>
        <v>1705564863.9999995</v>
      </c>
      <c r="M32" s="46"/>
      <c r="N32" s="22">
        <f>B32+D32+F32+H32+J32</f>
        <v>1705564863.9999995</v>
      </c>
      <c r="P32" s="5" t="s">
        <v>0</v>
      </c>
      <c r="Q32" s="42">
        <f>Q31+R31</f>
        <v>169919</v>
      </c>
      <c r="R32" s="43"/>
      <c r="S32" s="42">
        <f>S31+T31</f>
        <v>11360</v>
      </c>
      <c r="T32" s="43"/>
      <c r="U32" s="42">
        <f>U31+V31</f>
        <v>13263</v>
      </c>
      <c r="V32" s="43"/>
      <c r="W32" s="42">
        <f>W31+X31</f>
        <v>43458</v>
      </c>
      <c r="X32" s="43"/>
      <c r="Y32" s="42">
        <f>Y31+Z31</f>
        <v>2680</v>
      </c>
      <c r="Z32" s="43"/>
      <c r="AA32" s="42">
        <f>AA31+AB31</f>
        <v>240680</v>
      </c>
      <c r="AB32" s="46"/>
      <c r="AC32" s="23">
        <f>Q32+S32+U32+W32+Y32</f>
        <v>240680</v>
      </c>
      <c r="AE32" s="5" t="s">
        <v>0</v>
      </c>
      <c r="AF32" s="44">
        <f>IFERROR(B32/Q32,"N.A.")</f>
        <v>7728.977848268878</v>
      </c>
      <c r="AG32" s="45"/>
      <c r="AH32" s="44">
        <f>IFERROR(D32/S32,"N.A.")</f>
        <v>3935.1414612676058</v>
      </c>
      <c r="AI32" s="45"/>
      <c r="AJ32" s="44">
        <f>IFERROR(F32/U32,"N.A.")</f>
        <v>9297.0248058508623</v>
      </c>
      <c r="AK32" s="45"/>
      <c r="AL32" s="44">
        <f>IFERROR(H32/W32,"N.A.")</f>
        <v>5160.2703759952128</v>
      </c>
      <c r="AM32" s="45"/>
      <c r="AN32" s="44">
        <f>IFERROR(J32/Y32,"N.A.")</f>
        <v>0</v>
      </c>
      <c r="AO32" s="45"/>
      <c r="AP32" s="44">
        <f>IFERROR(L32/AA32,"N.A.")</f>
        <v>7086.4420142928348</v>
      </c>
      <c r="AQ32" s="47"/>
      <c r="AR32" s="16">
        <f>IFERROR(N32/AC32, "N.A.")</f>
        <v>7086.4420142928348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21107220</v>
      </c>
      <c r="C39" s="2"/>
      <c r="D39" s="2">
        <v>20937200</v>
      </c>
      <c r="E39" s="2"/>
      <c r="F39" s="2">
        <v>1663200</v>
      </c>
      <c r="G39" s="2"/>
      <c r="H39" s="2">
        <v>74709964</v>
      </c>
      <c r="I39" s="2"/>
      <c r="J39" s="2">
        <v>0</v>
      </c>
      <c r="K39" s="2"/>
      <c r="L39" s="1">
        <f>B39+D39+F39+H39+J39</f>
        <v>118417584</v>
      </c>
      <c r="M39" s="13">
        <f>C39+E39+G39+I39+K39</f>
        <v>0</v>
      </c>
      <c r="N39" s="14">
        <f>L39+M39</f>
        <v>118417584</v>
      </c>
      <c r="P39" s="3" t="s">
        <v>12</v>
      </c>
      <c r="Q39" s="2">
        <v>5081</v>
      </c>
      <c r="R39" s="2">
        <v>0</v>
      </c>
      <c r="S39" s="2">
        <v>1379</v>
      </c>
      <c r="T39" s="2">
        <v>0</v>
      </c>
      <c r="U39" s="2">
        <v>991</v>
      </c>
      <c r="V39" s="2">
        <v>0</v>
      </c>
      <c r="W39" s="2">
        <v>24269</v>
      </c>
      <c r="X39" s="2">
        <v>0</v>
      </c>
      <c r="Y39" s="2">
        <v>5006</v>
      </c>
      <c r="Z39" s="2">
        <v>0</v>
      </c>
      <c r="AA39" s="1">
        <f>Q39+S39+U39+W39+Y39</f>
        <v>36726</v>
      </c>
      <c r="AB39" s="13">
        <f>R39+T39+V39+X39+Z39</f>
        <v>0</v>
      </c>
      <c r="AC39" s="14">
        <f>AA39+AB39</f>
        <v>36726</v>
      </c>
      <c r="AE39" s="3" t="s">
        <v>12</v>
      </c>
      <c r="AF39" s="2">
        <f>IFERROR(B39/Q39, "N.A.")</f>
        <v>4154.1468214918323</v>
      </c>
      <c r="AG39" s="2" t="str">
        <f t="shared" ref="AG39:AR43" si="30">IFERROR(C39/R39, "N.A.")</f>
        <v>N.A.</v>
      </c>
      <c r="AH39" s="2">
        <f t="shared" si="30"/>
        <v>15182.886149383612</v>
      </c>
      <c r="AI39" s="2" t="str">
        <f t="shared" si="30"/>
        <v>N.A.</v>
      </c>
      <c r="AJ39" s="2">
        <f t="shared" si="30"/>
        <v>1678.3047426841574</v>
      </c>
      <c r="AK39" s="2" t="str">
        <f t="shared" si="30"/>
        <v>N.A.</v>
      </c>
      <c r="AL39" s="2">
        <f t="shared" si="30"/>
        <v>3078.4113066051341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3224.3528835157654</v>
      </c>
      <c r="AQ39" s="13" t="str">
        <f t="shared" si="30"/>
        <v>N.A.</v>
      </c>
      <c r="AR39" s="14">
        <f t="shared" si="30"/>
        <v>3224.3528835157654</v>
      </c>
    </row>
    <row r="40" spans="1:44" ht="15" customHeight="1" thickBot="1" x14ac:dyDescent="0.3">
      <c r="A40" s="3" t="s">
        <v>13</v>
      </c>
      <c r="B40" s="2">
        <v>45788987.999999993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45788987.999999993</v>
      </c>
      <c r="M40" s="13">
        <f t="shared" si="31"/>
        <v>0</v>
      </c>
      <c r="N40" s="14">
        <f t="shared" ref="N40:N42" si="32">L40+M40</f>
        <v>45788987.999999993</v>
      </c>
      <c r="P40" s="3" t="s">
        <v>13</v>
      </c>
      <c r="Q40" s="2">
        <v>11927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11927</v>
      </c>
      <c r="AB40" s="13">
        <f t="shared" si="33"/>
        <v>0</v>
      </c>
      <c r="AC40" s="14">
        <f t="shared" ref="AC40:AC42" si="34">AA40+AB40</f>
        <v>11927</v>
      </c>
      <c r="AE40" s="3" t="s">
        <v>13</v>
      </c>
      <c r="AF40" s="2">
        <f t="shared" ref="AF40:AF43" si="35">IFERROR(B40/Q40, "N.A.")</f>
        <v>3839.1035465749974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3839.1035465749974</v>
      </c>
      <c r="AQ40" s="13" t="str">
        <f t="shared" si="30"/>
        <v>N.A.</v>
      </c>
      <c r="AR40" s="14">
        <f t="shared" si="30"/>
        <v>3839.1035465749974</v>
      </c>
    </row>
    <row r="41" spans="1:44" ht="15" customHeight="1" thickBot="1" x14ac:dyDescent="0.3">
      <c r="A41" s="3" t="s">
        <v>14</v>
      </c>
      <c r="B41" s="2">
        <v>101834861.99999999</v>
      </c>
      <c r="C41" s="2">
        <v>488237331.99999988</v>
      </c>
      <c r="D41" s="2">
        <v>11703600</v>
      </c>
      <c r="E41" s="2">
        <v>1860000</v>
      </c>
      <c r="F41" s="2"/>
      <c r="G41" s="2">
        <v>5115810</v>
      </c>
      <c r="H41" s="2"/>
      <c r="I41" s="2">
        <v>24712599.999999996</v>
      </c>
      <c r="J41" s="2">
        <v>0</v>
      </c>
      <c r="K41" s="2"/>
      <c r="L41" s="1">
        <f t="shared" si="31"/>
        <v>113538461.99999999</v>
      </c>
      <c r="M41" s="13">
        <f t="shared" si="31"/>
        <v>519925741.99999988</v>
      </c>
      <c r="N41" s="14">
        <f t="shared" si="32"/>
        <v>633464203.99999988</v>
      </c>
      <c r="P41" s="3" t="s">
        <v>14</v>
      </c>
      <c r="Q41" s="2">
        <v>17773</v>
      </c>
      <c r="R41" s="2">
        <v>75045</v>
      </c>
      <c r="S41" s="2">
        <v>2645</v>
      </c>
      <c r="T41" s="2">
        <v>310</v>
      </c>
      <c r="U41" s="2">
        <v>0</v>
      </c>
      <c r="V41" s="2">
        <v>2718</v>
      </c>
      <c r="W41" s="2">
        <v>0</v>
      </c>
      <c r="X41" s="2">
        <v>2772</v>
      </c>
      <c r="Y41" s="2">
        <v>3849</v>
      </c>
      <c r="Z41" s="2">
        <v>0</v>
      </c>
      <c r="AA41" s="1">
        <f t="shared" si="33"/>
        <v>24267</v>
      </c>
      <c r="AB41" s="13">
        <f t="shared" si="33"/>
        <v>80845</v>
      </c>
      <c r="AC41" s="14">
        <f t="shared" si="34"/>
        <v>105112</v>
      </c>
      <c r="AE41" s="3" t="s">
        <v>14</v>
      </c>
      <c r="AF41" s="2">
        <f t="shared" si="35"/>
        <v>5729.7508580430986</v>
      </c>
      <c r="AG41" s="2">
        <f t="shared" si="30"/>
        <v>6505.9275368112449</v>
      </c>
      <c r="AH41" s="2">
        <f t="shared" si="30"/>
        <v>4424.8015122873348</v>
      </c>
      <c r="AI41" s="2">
        <f t="shared" si="30"/>
        <v>6000</v>
      </c>
      <c r="AJ41" s="2" t="str">
        <f t="shared" si="30"/>
        <v>N.A.</v>
      </c>
      <c r="AK41" s="2">
        <f t="shared" si="30"/>
        <v>1882.19646799117</v>
      </c>
      <c r="AL41" s="2" t="str">
        <f t="shared" si="30"/>
        <v>N.A.</v>
      </c>
      <c r="AM41" s="2">
        <f t="shared" si="30"/>
        <v>8915.0793650793639</v>
      </c>
      <c r="AN41" s="2">
        <f t="shared" si="30"/>
        <v>0</v>
      </c>
      <c r="AO41" s="2" t="str">
        <f t="shared" si="30"/>
        <v>N.A.</v>
      </c>
      <c r="AP41" s="15">
        <f t="shared" si="30"/>
        <v>4678.7185066139191</v>
      </c>
      <c r="AQ41" s="13">
        <f t="shared" si="30"/>
        <v>6431.1428288700581</v>
      </c>
      <c r="AR41" s="14">
        <f t="shared" si="30"/>
        <v>6026.5640840246579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168731069.99999994</v>
      </c>
      <c r="C43" s="2">
        <v>488237331.99999988</v>
      </c>
      <c r="D43" s="2">
        <v>32640800</v>
      </c>
      <c r="E43" s="2">
        <v>1860000</v>
      </c>
      <c r="F43" s="2">
        <v>1663200</v>
      </c>
      <c r="G43" s="2">
        <v>5115810</v>
      </c>
      <c r="H43" s="2">
        <v>74709964</v>
      </c>
      <c r="I43" s="2">
        <v>24712599.999999996</v>
      </c>
      <c r="J43" s="2">
        <v>0</v>
      </c>
      <c r="K43" s="2"/>
      <c r="L43" s="1">
        <f t="shared" ref="L43" si="36">B43+D43+F43+H43+J43</f>
        <v>277745033.99999994</v>
      </c>
      <c r="M43" s="13">
        <f t="shared" ref="M43" si="37">C43+E43+G43+I43+K43</f>
        <v>519925741.99999988</v>
      </c>
      <c r="N43" s="21">
        <f t="shared" ref="N43" si="38">L43+M43</f>
        <v>797670775.99999976</v>
      </c>
      <c r="P43" s="4" t="s">
        <v>16</v>
      </c>
      <c r="Q43" s="2">
        <v>34781</v>
      </c>
      <c r="R43" s="2">
        <v>75045</v>
      </c>
      <c r="S43" s="2">
        <v>4024</v>
      </c>
      <c r="T43" s="2">
        <v>310</v>
      </c>
      <c r="U43" s="2">
        <v>991</v>
      </c>
      <c r="V43" s="2">
        <v>2718</v>
      </c>
      <c r="W43" s="2">
        <v>24269</v>
      </c>
      <c r="X43" s="2">
        <v>2772</v>
      </c>
      <c r="Y43" s="2">
        <v>8855</v>
      </c>
      <c r="Z43" s="2">
        <v>0</v>
      </c>
      <c r="AA43" s="1">
        <f t="shared" ref="AA43" si="39">Q43+S43+U43+W43+Y43</f>
        <v>72920</v>
      </c>
      <c r="AB43" s="13">
        <f t="shared" ref="AB43" si="40">R43+T43+V43+X43+Z43</f>
        <v>80845</v>
      </c>
      <c r="AC43" s="21">
        <f t="shared" ref="AC43" si="41">AA43+AB43</f>
        <v>153765</v>
      </c>
      <c r="AE43" s="4" t="s">
        <v>16</v>
      </c>
      <c r="AF43" s="2">
        <f t="shared" si="35"/>
        <v>4851.2426324717499</v>
      </c>
      <c r="AG43" s="2">
        <f t="shared" si="30"/>
        <v>6505.9275368112449</v>
      </c>
      <c r="AH43" s="2">
        <f t="shared" si="30"/>
        <v>8111.5308151093441</v>
      </c>
      <c r="AI43" s="2">
        <f t="shared" si="30"/>
        <v>6000</v>
      </c>
      <c r="AJ43" s="2">
        <f t="shared" si="30"/>
        <v>1678.3047426841574</v>
      </c>
      <c r="AK43" s="2">
        <f t="shared" si="30"/>
        <v>1882.19646799117</v>
      </c>
      <c r="AL43" s="2">
        <f t="shared" si="30"/>
        <v>3078.4113066051341</v>
      </c>
      <c r="AM43" s="2">
        <f t="shared" si="30"/>
        <v>8915.0793650793639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3808.9006308283042</v>
      </c>
      <c r="AQ43" s="13">
        <f t="shared" ref="AQ43" si="43">IFERROR(M43/AB43, "N.A.")</f>
        <v>6431.1428288700581</v>
      </c>
      <c r="AR43" s="14">
        <f t="shared" ref="AR43" si="44">IFERROR(N43/AC43, "N.A.")</f>
        <v>5187.5965011543576</v>
      </c>
    </row>
    <row r="44" spans="1:44" ht="15" customHeight="1" thickBot="1" x14ac:dyDescent="0.3">
      <c r="A44" s="5" t="s">
        <v>0</v>
      </c>
      <c r="B44" s="42">
        <f>B43+C43</f>
        <v>656968401.99999976</v>
      </c>
      <c r="C44" s="43"/>
      <c r="D44" s="42">
        <f>D43+E43</f>
        <v>34500800</v>
      </c>
      <c r="E44" s="43"/>
      <c r="F44" s="42">
        <f>F43+G43</f>
        <v>6779010</v>
      </c>
      <c r="G44" s="43"/>
      <c r="H44" s="42">
        <f>H43+I43</f>
        <v>99422564</v>
      </c>
      <c r="I44" s="43"/>
      <c r="J44" s="42">
        <f>J43+K43</f>
        <v>0</v>
      </c>
      <c r="K44" s="43"/>
      <c r="L44" s="42">
        <f>L43+M43</f>
        <v>797670775.99999976</v>
      </c>
      <c r="M44" s="46"/>
      <c r="N44" s="22">
        <f>B44+D44+F44+H44+J44</f>
        <v>797670775.99999976</v>
      </c>
      <c r="P44" s="5" t="s">
        <v>0</v>
      </c>
      <c r="Q44" s="42">
        <f>Q43+R43</f>
        <v>109826</v>
      </c>
      <c r="R44" s="43"/>
      <c r="S44" s="42">
        <f>S43+T43</f>
        <v>4334</v>
      </c>
      <c r="T44" s="43"/>
      <c r="U44" s="42">
        <f>U43+V43</f>
        <v>3709</v>
      </c>
      <c r="V44" s="43"/>
      <c r="W44" s="42">
        <f>W43+X43</f>
        <v>27041</v>
      </c>
      <c r="X44" s="43"/>
      <c r="Y44" s="42">
        <f>Y43+Z43</f>
        <v>8855</v>
      </c>
      <c r="Z44" s="43"/>
      <c r="AA44" s="42">
        <f>AA43+AB43</f>
        <v>153765</v>
      </c>
      <c r="AB44" s="46"/>
      <c r="AC44" s="22">
        <f>Q44+S44+U44+W44+Y44</f>
        <v>153765</v>
      </c>
      <c r="AE44" s="5" t="s">
        <v>0</v>
      </c>
      <c r="AF44" s="44">
        <f>IFERROR(B44/Q44,"N.A.")</f>
        <v>5981.9023000018187</v>
      </c>
      <c r="AG44" s="45"/>
      <c r="AH44" s="44">
        <f>IFERROR(D44/S44,"N.A.")</f>
        <v>7960.4983848638667</v>
      </c>
      <c r="AI44" s="45"/>
      <c r="AJ44" s="44">
        <f>IFERROR(F44/U44,"N.A.")</f>
        <v>1827.7190617417093</v>
      </c>
      <c r="AK44" s="45"/>
      <c r="AL44" s="44">
        <f>IFERROR(H44/W44,"N.A.")</f>
        <v>3676.733996523797</v>
      </c>
      <c r="AM44" s="45"/>
      <c r="AN44" s="44">
        <f>IFERROR(J44/Y44,"N.A.")</f>
        <v>0</v>
      </c>
      <c r="AO44" s="45"/>
      <c r="AP44" s="44">
        <f>IFERROR(L44/AA44,"N.A.")</f>
        <v>5187.5965011543576</v>
      </c>
      <c r="AQ44" s="47"/>
      <c r="AR44" s="16">
        <f>IFERROR(N44/AC44, "N.A.")</f>
        <v>5187.5965011543576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1083600</v>
      </c>
      <c r="C15" s="2"/>
      <c r="D15" s="2"/>
      <c r="E15" s="2"/>
      <c r="F15" s="2"/>
      <c r="G15" s="2"/>
      <c r="H15" s="2">
        <v>5742235.0000000019</v>
      </c>
      <c r="I15" s="2"/>
      <c r="J15" s="2">
        <v>0</v>
      </c>
      <c r="K15" s="2"/>
      <c r="L15" s="1">
        <f>B15+D15+F15+H15+J15</f>
        <v>6825835.0000000019</v>
      </c>
      <c r="M15" s="13">
        <f>C15+E15+G15+I15+K15</f>
        <v>0</v>
      </c>
      <c r="N15" s="14">
        <f>L15+M15</f>
        <v>6825835.0000000019</v>
      </c>
      <c r="P15" s="3" t="s">
        <v>12</v>
      </c>
      <c r="Q15" s="2">
        <v>630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4730</v>
      </c>
      <c r="X15" s="2">
        <v>0</v>
      </c>
      <c r="Y15" s="2">
        <v>1165</v>
      </c>
      <c r="Z15" s="2">
        <v>0</v>
      </c>
      <c r="AA15" s="1">
        <f>Q15+S15+U15+W15+Y15</f>
        <v>6525</v>
      </c>
      <c r="AB15" s="13">
        <f>R15+T15+V15+X15+Z15</f>
        <v>0</v>
      </c>
      <c r="AC15" s="14">
        <f>AA15+AB15</f>
        <v>6525</v>
      </c>
      <c r="AE15" s="3" t="s">
        <v>12</v>
      </c>
      <c r="AF15" s="2">
        <f>IFERROR(B15/Q15, "N.A.")</f>
        <v>1720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1214.0031712473576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1046.1049808429123</v>
      </c>
      <c r="AQ15" s="13" t="str">
        <f t="shared" si="0"/>
        <v>N.A.</v>
      </c>
      <c r="AR15" s="14">
        <f t="shared" si="0"/>
        <v>1046.1049808429123</v>
      </c>
    </row>
    <row r="16" spans="1:44" ht="15" customHeight="1" thickBot="1" x14ac:dyDescent="0.3">
      <c r="A16" s="3" t="s">
        <v>13</v>
      </c>
      <c r="B16" s="2">
        <v>3212554.9999999995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3212554.9999999995</v>
      </c>
      <c r="M16" s="13">
        <f t="shared" si="1"/>
        <v>0</v>
      </c>
      <c r="N16" s="14">
        <f t="shared" ref="N16:N18" si="2">L16+M16</f>
        <v>3212554.9999999995</v>
      </c>
      <c r="P16" s="3" t="s">
        <v>13</v>
      </c>
      <c r="Q16" s="2">
        <v>999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999</v>
      </c>
      <c r="AB16" s="13">
        <f t="shared" si="3"/>
        <v>0</v>
      </c>
      <c r="AC16" s="14">
        <f t="shared" ref="AC16:AC18" si="4">AA16+AB16</f>
        <v>999</v>
      </c>
      <c r="AE16" s="3" t="s">
        <v>13</v>
      </c>
      <c r="AF16" s="2">
        <f t="shared" ref="AF16:AF19" si="5">IFERROR(B16/Q16, "N.A.")</f>
        <v>3215.7707707707705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3215.7707707707705</v>
      </c>
      <c r="AQ16" s="13" t="str">
        <f t="shared" si="0"/>
        <v>N.A.</v>
      </c>
      <c r="AR16" s="14">
        <f t="shared" si="0"/>
        <v>3215.7707707707705</v>
      </c>
    </row>
    <row r="17" spans="1:44" ht="15" customHeight="1" thickBot="1" x14ac:dyDescent="0.3">
      <c r="A17" s="3" t="s">
        <v>14</v>
      </c>
      <c r="B17" s="2">
        <v>22962570.000000007</v>
      </c>
      <c r="C17" s="2">
        <v>28183889.999999993</v>
      </c>
      <c r="D17" s="2">
        <v>0</v>
      </c>
      <c r="E17" s="2"/>
      <c r="F17" s="2"/>
      <c r="G17" s="2">
        <v>3212100</v>
      </c>
      <c r="H17" s="2"/>
      <c r="I17" s="2">
        <v>913319.99999999988</v>
      </c>
      <c r="J17" s="2">
        <v>0</v>
      </c>
      <c r="K17" s="2"/>
      <c r="L17" s="1">
        <f t="shared" si="1"/>
        <v>22962570.000000007</v>
      </c>
      <c r="M17" s="13">
        <f t="shared" si="1"/>
        <v>32309309.999999993</v>
      </c>
      <c r="N17" s="14">
        <f t="shared" si="2"/>
        <v>55271880</v>
      </c>
      <c r="P17" s="3" t="s">
        <v>14</v>
      </c>
      <c r="Q17" s="2">
        <v>6335</v>
      </c>
      <c r="R17" s="2">
        <v>6066</v>
      </c>
      <c r="S17" s="2">
        <v>526</v>
      </c>
      <c r="T17" s="2">
        <v>0</v>
      </c>
      <c r="U17" s="2">
        <v>0</v>
      </c>
      <c r="V17" s="2">
        <v>459</v>
      </c>
      <c r="W17" s="2">
        <v>0</v>
      </c>
      <c r="X17" s="2">
        <v>918</v>
      </c>
      <c r="Y17" s="2">
        <v>1456</v>
      </c>
      <c r="Z17" s="2">
        <v>0</v>
      </c>
      <c r="AA17" s="1">
        <f t="shared" si="3"/>
        <v>8317</v>
      </c>
      <c r="AB17" s="13">
        <f t="shared" si="3"/>
        <v>7443</v>
      </c>
      <c r="AC17" s="14">
        <f t="shared" si="4"/>
        <v>15760</v>
      </c>
      <c r="AE17" s="3" t="s">
        <v>14</v>
      </c>
      <c r="AF17" s="2">
        <f t="shared" si="5"/>
        <v>3624.7150749802695</v>
      </c>
      <c r="AG17" s="2">
        <f t="shared" si="0"/>
        <v>4646.2067260138465</v>
      </c>
      <c r="AH17" s="2">
        <f t="shared" si="0"/>
        <v>0</v>
      </c>
      <c r="AI17" s="2" t="str">
        <f t="shared" si="0"/>
        <v>N.A.</v>
      </c>
      <c r="AJ17" s="2" t="str">
        <f t="shared" si="0"/>
        <v>N.A.</v>
      </c>
      <c r="AK17" s="2">
        <f t="shared" si="0"/>
        <v>6998.0392156862745</v>
      </c>
      <c r="AL17" s="2" t="str">
        <f t="shared" si="0"/>
        <v>N.A.</v>
      </c>
      <c r="AM17" s="2">
        <f t="shared" si="0"/>
        <v>994.90196078431359</v>
      </c>
      <c r="AN17" s="2">
        <f t="shared" si="0"/>
        <v>0</v>
      </c>
      <c r="AO17" s="2" t="str">
        <f t="shared" si="0"/>
        <v>N.A.</v>
      </c>
      <c r="AP17" s="15">
        <f t="shared" si="0"/>
        <v>2760.9198028135152</v>
      </c>
      <c r="AQ17" s="13">
        <f t="shared" si="0"/>
        <v>4340.898831116484</v>
      </c>
      <c r="AR17" s="14">
        <f t="shared" si="0"/>
        <v>3507.0989847715737</v>
      </c>
    </row>
    <row r="18" spans="1:44" ht="15" customHeight="1" thickBot="1" x14ac:dyDescent="0.3">
      <c r="A18" s="3" t="s">
        <v>15</v>
      </c>
      <c r="B18" s="2">
        <v>4310715</v>
      </c>
      <c r="C18" s="2"/>
      <c r="D18" s="2"/>
      <c r="E18" s="2"/>
      <c r="F18" s="2"/>
      <c r="G18" s="2">
        <v>0</v>
      </c>
      <c r="H18" s="2">
        <v>1468442.0000000005</v>
      </c>
      <c r="I18" s="2"/>
      <c r="J18" s="2">
        <v>0</v>
      </c>
      <c r="K18" s="2"/>
      <c r="L18" s="1">
        <f t="shared" si="1"/>
        <v>5779157</v>
      </c>
      <c r="M18" s="13">
        <f t="shared" si="1"/>
        <v>0</v>
      </c>
      <c r="N18" s="14">
        <f t="shared" si="2"/>
        <v>5779157</v>
      </c>
      <c r="P18" s="3" t="s">
        <v>15</v>
      </c>
      <c r="Q18" s="2">
        <v>2193</v>
      </c>
      <c r="R18" s="2">
        <v>0</v>
      </c>
      <c r="S18" s="2">
        <v>0</v>
      </c>
      <c r="T18" s="2">
        <v>0</v>
      </c>
      <c r="U18" s="2">
        <v>0</v>
      </c>
      <c r="V18" s="2">
        <v>237</v>
      </c>
      <c r="W18" s="2">
        <v>8598</v>
      </c>
      <c r="X18" s="2">
        <v>0</v>
      </c>
      <c r="Y18" s="2">
        <v>2918</v>
      </c>
      <c r="Z18" s="2">
        <v>0</v>
      </c>
      <c r="AA18" s="1">
        <f t="shared" si="3"/>
        <v>13709</v>
      </c>
      <c r="AB18" s="13">
        <f t="shared" si="3"/>
        <v>237</v>
      </c>
      <c r="AC18" s="21">
        <f t="shared" si="4"/>
        <v>13946</v>
      </c>
      <c r="AE18" s="3" t="s">
        <v>15</v>
      </c>
      <c r="AF18" s="2">
        <f t="shared" si="5"/>
        <v>1965.670314637483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170.7887880902536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421.55934057918154</v>
      </c>
      <c r="AQ18" s="13">
        <f t="shared" si="0"/>
        <v>0</v>
      </c>
      <c r="AR18" s="14">
        <f t="shared" si="0"/>
        <v>414.39531048329269</v>
      </c>
    </row>
    <row r="19" spans="1:44" ht="15" customHeight="1" thickBot="1" x14ac:dyDescent="0.3">
      <c r="A19" s="4" t="s">
        <v>16</v>
      </c>
      <c r="B19" s="2">
        <v>31569439.999999989</v>
      </c>
      <c r="C19" s="2">
        <v>28183889.999999993</v>
      </c>
      <c r="D19" s="2">
        <v>0</v>
      </c>
      <c r="E19" s="2"/>
      <c r="F19" s="2"/>
      <c r="G19" s="2">
        <v>3212100</v>
      </c>
      <c r="H19" s="2">
        <v>7210676.9999999991</v>
      </c>
      <c r="I19" s="2">
        <v>913319.99999999988</v>
      </c>
      <c r="J19" s="2">
        <v>0</v>
      </c>
      <c r="K19" s="2"/>
      <c r="L19" s="1">
        <f t="shared" ref="L19" si="6">B19+D19+F19+H19+J19</f>
        <v>38780116.999999985</v>
      </c>
      <c r="M19" s="13">
        <f t="shared" ref="M19" si="7">C19+E19+G19+I19+K19</f>
        <v>32309309.999999993</v>
      </c>
      <c r="N19" s="21">
        <f t="shared" ref="N19" si="8">L19+M19</f>
        <v>71089426.99999997</v>
      </c>
      <c r="P19" s="4" t="s">
        <v>16</v>
      </c>
      <c r="Q19" s="2">
        <v>10157</v>
      </c>
      <c r="R19" s="2">
        <v>6066</v>
      </c>
      <c r="S19" s="2">
        <v>526</v>
      </c>
      <c r="T19" s="2">
        <v>0</v>
      </c>
      <c r="U19" s="2">
        <v>0</v>
      </c>
      <c r="V19" s="2">
        <v>696</v>
      </c>
      <c r="W19" s="2">
        <v>13328</v>
      </c>
      <c r="X19" s="2">
        <v>918</v>
      </c>
      <c r="Y19" s="2">
        <v>5539</v>
      </c>
      <c r="Z19" s="2">
        <v>0</v>
      </c>
      <c r="AA19" s="1">
        <f t="shared" ref="AA19" si="9">Q19+S19+U19+W19+Y19</f>
        <v>29550</v>
      </c>
      <c r="AB19" s="13">
        <f t="shared" ref="AB19" si="10">R19+T19+V19+X19+Z19</f>
        <v>7680</v>
      </c>
      <c r="AC19" s="14">
        <f t="shared" ref="AC19" si="11">AA19+AB19</f>
        <v>37230</v>
      </c>
      <c r="AE19" s="4" t="s">
        <v>16</v>
      </c>
      <c r="AF19" s="2">
        <f t="shared" si="5"/>
        <v>3108.1461061337</v>
      </c>
      <c r="AG19" s="2">
        <f t="shared" si="0"/>
        <v>4646.2067260138465</v>
      </c>
      <c r="AH19" s="2">
        <f t="shared" si="0"/>
        <v>0</v>
      </c>
      <c r="AI19" s="2" t="str">
        <f t="shared" si="0"/>
        <v>N.A.</v>
      </c>
      <c r="AJ19" s="2" t="str">
        <f t="shared" si="0"/>
        <v>N.A.</v>
      </c>
      <c r="AK19" s="2">
        <f t="shared" si="0"/>
        <v>4615.0862068965516</v>
      </c>
      <c r="AL19" s="2">
        <f t="shared" si="0"/>
        <v>541.01718187274901</v>
      </c>
      <c r="AM19" s="2">
        <f t="shared" si="0"/>
        <v>994.90196078431359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1312.3559052453463</v>
      </c>
      <c r="AQ19" s="13">
        <f t="shared" ref="AQ19" si="13">IFERROR(M19/AB19, "N.A.")</f>
        <v>4206.9414062499991</v>
      </c>
      <c r="AR19" s="14">
        <f t="shared" ref="AR19" si="14">IFERROR(N19/AC19, "N.A.")</f>
        <v>1909.4662100456612</v>
      </c>
    </row>
    <row r="20" spans="1:44" ht="15" customHeight="1" thickBot="1" x14ac:dyDescent="0.3">
      <c r="A20" s="5" t="s">
        <v>0</v>
      </c>
      <c r="B20" s="42">
        <f>B19+C19</f>
        <v>59753329.999999985</v>
      </c>
      <c r="C20" s="43"/>
      <c r="D20" s="42">
        <f>D19+E19</f>
        <v>0</v>
      </c>
      <c r="E20" s="43"/>
      <c r="F20" s="42">
        <f>F19+G19</f>
        <v>3212100</v>
      </c>
      <c r="G20" s="43"/>
      <c r="H20" s="42">
        <f>H19+I19</f>
        <v>8123996.9999999991</v>
      </c>
      <c r="I20" s="43"/>
      <c r="J20" s="42">
        <f>J19+K19</f>
        <v>0</v>
      </c>
      <c r="K20" s="43"/>
      <c r="L20" s="42">
        <f>L19+M19</f>
        <v>71089426.99999997</v>
      </c>
      <c r="M20" s="46"/>
      <c r="N20" s="22">
        <f>B20+D20+F20+H20+J20</f>
        <v>71089426.999999985</v>
      </c>
      <c r="P20" s="5" t="s">
        <v>0</v>
      </c>
      <c r="Q20" s="42">
        <f>Q19+R19</f>
        <v>16223</v>
      </c>
      <c r="R20" s="43"/>
      <c r="S20" s="42">
        <f>S19+T19</f>
        <v>526</v>
      </c>
      <c r="T20" s="43"/>
      <c r="U20" s="42">
        <f>U19+V19</f>
        <v>696</v>
      </c>
      <c r="V20" s="43"/>
      <c r="W20" s="42">
        <f>W19+X19</f>
        <v>14246</v>
      </c>
      <c r="X20" s="43"/>
      <c r="Y20" s="42">
        <f>Y19+Z19</f>
        <v>5539</v>
      </c>
      <c r="Z20" s="43"/>
      <c r="AA20" s="42">
        <f>AA19+AB19</f>
        <v>37230</v>
      </c>
      <c r="AB20" s="46"/>
      <c r="AC20" s="23">
        <f>Q20+S20+U20+W20+Y20</f>
        <v>37230</v>
      </c>
      <c r="AE20" s="5" t="s">
        <v>0</v>
      </c>
      <c r="AF20" s="44">
        <f>IFERROR(B20/Q20,"N.A.")</f>
        <v>3683.247857979411</v>
      </c>
      <c r="AG20" s="45"/>
      <c r="AH20" s="44">
        <f>IFERROR(D20/S20,"N.A.")</f>
        <v>0</v>
      </c>
      <c r="AI20" s="45"/>
      <c r="AJ20" s="44">
        <f>IFERROR(F20/U20,"N.A.")</f>
        <v>4615.0862068965516</v>
      </c>
      <c r="AK20" s="45"/>
      <c r="AL20" s="44">
        <f>IFERROR(H20/W20,"N.A.")</f>
        <v>570.26512705320783</v>
      </c>
      <c r="AM20" s="45"/>
      <c r="AN20" s="44">
        <f>IFERROR(J20/Y20,"N.A.")</f>
        <v>0</v>
      </c>
      <c r="AO20" s="45"/>
      <c r="AP20" s="44">
        <f>IFERROR(L20/AA20,"N.A.")</f>
        <v>1909.4662100456612</v>
      </c>
      <c r="AQ20" s="47"/>
      <c r="AR20" s="16">
        <f>IFERROR(N20/AC20, "N.A.")</f>
        <v>1909.4662100456617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1083600</v>
      </c>
      <c r="C27" s="2"/>
      <c r="D27" s="2"/>
      <c r="E27" s="2"/>
      <c r="F27" s="2"/>
      <c r="G27" s="2"/>
      <c r="H27" s="2">
        <v>2848620.0000000005</v>
      </c>
      <c r="I27" s="2"/>
      <c r="J27" s="2">
        <v>0</v>
      </c>
      <c r="K27" s="2"/>
      <c r="L27" s="1">
        <f>B27+D27+F27+H27+J27</f>
        <v>3932220.0000000005</v>
      </c>
      <c r="M27" s="13">
        <f>C27+E27+G27+I27+K27</f>
        <v>0</v>
      </c>
      <c r="N27" s="14">
        <f>L27+M27</f>
        <v>3932220.0000000005</v>
      </c>
      <c r="P27" s="3" t="s">
        <v>12</v>
      </c>
      <c r="Q27" s="2">
        <v>630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2214</v>
      </c>
      <c r="X27" s="2">
        <v>0</v>
      </c>
      <c r="Y27" s="2">
        <v>169</v>
      </c>
      <c r="Z27" s="2">
        <v>0</v>
      </c>
      <c r="AA27" s="1">
        <f>Q27+S27+U27+W27+Y27</f>
        <v>3013</v>
      </c>
      <c r="AB27" s="13">
        <f>R27+T27+V27+X27+Z27</f>
        <v>0</v>
      </c>
      <c r="AC27" s="14">
        <f>AA27+AB27</f>
        <v>3013</v>
      </c>
      <c r="AE27" s="3" t="s">
        <v>12</v>
      </c>
      <c r="AF27" s="2">
        <f>IFERROR(B27/Q27, "N.A.")</f>
        <v>1720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1286.6395663956641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1305.0846332558913</v>
      </c>
      <c r="AQ27" s="13" t="str">
        <f t="shared" si="15"/>
        <v>N.A.</v>
      </c>
      <c r="AR27" s="14">
        <f t="shared" si="15"/>
        <v>1305.0846332558913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15676280</v>
      </c>
      <c r="C29" s="2">
        <v>19367189.999999996</v>
      </c>
      <c r="D29" s="2">
        <v>0</v>
      </c>
      <c r="E29" s="2"/>
      <c r="F29" s="2"/>
      <c r="G29" s="2">
        <v>3212100</v>
      </c>
      <c r="H29" s="2"/>
      <c r="I29" s="2">
        <v>913319.99999999988</v>
      </c>
      <c r="J29" s="2">
        <v>0</v>
      </c>
      <c r="K29" s="2"/>
      <c r="L29" s="1">
        <f t="shared" si="16"/>
        <v>15676280</v>
      </c>
      <c r="M29" s="13">
        <f t="shared" si="16"/>
        <v>23492609.999999996</v>
      </c>
      <c r="N29" s="14">
        <f t="shared" si="17"/>
        <v>39168890</v>
      </c>
      <c r="P29" s="3" t="s">
        <v>14</v>
      </c>
      <c r="Q29" s="2">
        <v>4045</v>
      </c>
      <c r="R29" s="2">
        <v>4154</v>
      </c>
      <c r="S29" s="2">
        <v>263</v>
      </c>
      <c r="T29" s="2">
        <v>0</v>
      </c>
      <c r="U29" s="2">
        <v>0</v>
      </c>
      <c r="V29" s="2">
        <v>459</v>
      </c>
      <c r="W29" s="2">
        <v>0</v>
      </c>
      <c r="X29" s="2">
        <v>669</v>
      </c>
      <c r="Y29" s="2">
        <v>828</v>
      </c>
      <c r="Z29" s="2">
        <v>0</v>
      </c>
      <c r="AA29" s="1">
        <f t="shared" si="18"/>
        <v>5136</v>
      </c>
      <c r="AB29" s="13">
        <f t="shared" si="18"/>
        <v>5282</v>
      </c>
      <c r="AC29" s="14">
        <f t="shared" si="19"/>
        <v>10418</v>
      </c>
      <c r="AE29" s="3" t="s">
        <v>14</v>
      </c>
      <c r="AF29" s="2">
        <f t="shared" si="20"/>
        <v>3875.4709517923361</v>
      </c>
      <c r="AG29" s="2">
        <f t="shared" si="15"/>
        <v>4662.2989889263354</v>
      </c>
      <c r="AH29" s="2">
        <f t="shared" si="15"/>
        <v>0</v>
      </c>
      <c r="AI29" s="2" t="str">
        <f t="shared" si="15"/>
        <v>N.A.</v>
      </c>
      <c r="AJ29" s="2" t="str">
        <f t="shared" si="15"/>
        <v>N.A.</v>
      </c>
      <c r="AK29" s="2">
        <f t="shared" si="15"/>
        <v>6998.0392156862745</v>
      </c>
      <c r="AL29" s="2" t="str">
        <f t="shared" si="15"/>
        <v>N.A.</v>
      </c>
      <c r="AM29" s="2">
        <f t="shared" si="15"/>
        <v>1365.201793721973</v>
      </c>
      <c r="AN29" s="2">
        <f t="shared" si="15"/>
        <v>0</v>
      </c>
      <c r="AO29" s="2" t="str">
        <f t="shared" si="15"/>
        <v>N.A.</v>
      </c>
      <c r="AP29" s="15">
        <f t="shared" si="15"/>
        <v>3052.235202492212</v>
      </c>
      <c r="AQ29" s="13">
        <f t="shared" si="15"/>
        <v>4447.6732298371826</v>
      </c>
      <c r="AR29" s="14">
        <f t="shared" si="15"/>
        <v>3759.7321942791323</v>
      </c>
    </row>
    <row r="30" spans="1:44" ht="15" customHeight="1" thickBot="1" x14ac:dyDescent="0.3">
      <c r="A30" s="3" t="s">
        <v>15</v>
      </c>
      <c r="B30" s="2">
        <v>4310715</v>
      </c>
      <c r="C30" s="2"/>
      <c r="D30" s="2"/>
      <c r="E30" s="2"/>
      <c r="F30" s="2"/>
      <c r="G30" s="2">
        <v>0</v>
      </c>
      <c r="H30" s="2">
        <v>1456591.9999999998</v>
      </c>
      <c r="I30" s="2"/>
      <c r="J30" s="2">
        <v>0</v>
      </c>
      <c r="K30" s="2"/>
      <c r="L30" s="1">
        <f t="shared" si="16"/>
        <v>5767307</v>
      </c>
      <c r="M30" s="13">
        <f t="shared" si="16"/>
        <v>0</v>
      </c>
      <c r="N30" s="14">
        <f t="shared" si="17"/>
        <v>5767307</v>
      </c>
      <c r="P30" s="3" t="s">
        <v>15</v>
      </c>
      <c r="Q30" s="2">
        <v>2024</v>
      </c>
      <c r="R30" s="2">
        <v>0</v>
      </c>
      <c r="S30" s="2">
        <v>0</v>
      </c>
      <c r="T30" s="2">
        <v>0</v>
      </c>
      <c r="U30" s="2">
        <v>0</v>
      </c>
      <c r="V30" s="2">
        <v>237</v>
      </c>
      <c r="W30" s="2">
        <v>8098</v>
      </c>
      <c r="X30" s="2">
        <v>0</v>
      </c>
      <c r="Y30" s="2">
        <v>2038</v>
      </c>
      <c r="Z30" s="2">
        <v>0</v>
      </c>
      <c r="AA30" s="1">
        <f t="shared" si="18"/>
        <v>12160</v>
      </c>
      <c r="AB30" s="13">
        <f t="shared" si="18"/>
        <v>237</v>
      </c>
      <c r="AC30" s="21">
        <f t="shared" si="19"/>
        <v>12397</v>
      </c>
      <c r="AE30" s="3" t="s">
        <v>15</v>
      </c>
      <c r="AF30" s="2">
        <f t="shared" si="20"/>
        <v>2129.799901185771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179.87058532971102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474.28511513157895</v>
      </c>
      <c r="AQ30" s="13">
        <f t="shared" si="15"/>
        <v>0</v>
      </c>
      <c r="AR30" s="14">
        <f t="shared" si="15"/>
        <v>465.21795595708642</v>
      </c>
    </row>
    <row r="31" spans="1:44" ht="15" customHeight="1" thickBot="1" x14ac:dyDescent="0.3">
      <c r="A31" s="4" t="s">
        <v>16</v>
      </c>
      <c r="B31" s="2">
        <v>21070595.000000004</v>
      </c>
      <c r="C31" s="2">
        <v>19367189.999999996</v>
      </c>
      <c r="D31" s="2">
        <v>0</v>
      </c>
      <c r="E31" s="2"/>
      <c r="F31" s="2"/>
      <c r="G31" s="2">
        <v>3212100</v>
      </c>
      <c r="H31" s="2">
        <v>4305212.0000000009</v>
      </c>
      <c r="I31" s="2">
        <v>913319.99999999988</v>
      </c>
      <c r="J31" s="2">
        <v>0</v>
      </c>
      <c r="K31" s="2"/>
      <c r="L31" s="1">
        <f t="shared" ref="L31" si="21">B31+D31+F31+H31+J31</f>
        <v>25375807.000000004</v>
      </c>
      <c r="M31" s="13">
        <f t="shared" ref="M31" si="22">C31+E31+G31+I31+K31</f>
        <v>23492609.999999996</v>
      </c>
      <c r="N31" s="21">
        <f t="shared" ref="N31" si="23">L31+M31</f>
        <v>48868417</v>
      </c>
      <c r="P31" s="4" t="s">
        <v>16</v>
      </c>
      <c r="Q31" s="2">
        <v>6699</v>
      </c>
      <c r="R31" s="2">
        <v>4154</v>
      </c>
      <c r="S31" s="2">
        <v>263</v>
      </c>
      <c r="T31" s="2">
        <v>0</v>
      </c>
      <c r="U31" s="2">
        <v>0</v>
      </c>
      <c r="V31" s="2">
        <v>696</v>
      </c>
      <c r="W31" s="2">
        <v>10312</v>
      </c>
      <c r="X31" s="2">
        <v>669</v>
      </c>
      <c r="Y31" s="2">
        <v>3035</v>
      </c>
      <c r="Z31" s="2">
        <v>0</v>
      </c>
      <c r="AA31" s="1">
        <f t="shared" ref="AA31" si="24">Q31+S31+U31+W31+Y31</f>
        <v>20309</v>
      </c>
      <c r="AB31" s="13">
        <f t="shared" ref="AB31" si="25">R31+T31+V31+X31+Z31</f>
        <v>5519</v>
      </c>
      <c r="AC31" s="14">
        <f t="shared" ref="AC31" si="26">AA31+AB31</f>
        <v>25828</v>
      </c>
      <c r="AE31" s="4" t="s">
        <v>16</v>
      </c>
      <c r="AF31" s="2">
        <f t="shared" si="20"/>
        <v>3145.3343782654133</v>
      </c>
      <c r="AG31" s="2">
        <f t="shared" si="15"/>
        <v>4662.2989889263354</v>
      </c>
      <c r="AH31" s="2">
        <f t="shared" si="15"/>
        <v>0</v>
      </c>
      <c r="AI31" s="2" t="str">
        <f t="shared" si="15"/>
        <v>N.A.</v>
      </c>
      <c r="AJ31" s="2" t="str">
        <f t="shared" si="15"/>
        <v>N.A.</v>
      </c>
      <c r="AK31" s="2">
        <f t="shared" si="15"/>
        <v>4615.0862068965516</v>
      </c>
      <c r="AL31" s="2">
        <f t="shared" si="15"/>
        <v>417.49534522885966</v>
      </c>
      <c r="AM31" s="2">
        <f t="shared" si="15"/>
        <v>1365.201793721973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1249.485794475356</v>
      </c>
      <c r="AQ31" s="13">
        <f t="shared" ref="AQ31" si="28">IFERROR(M31/AB31, "N.A.")</f>
        <v>4256.6787461496642</v>
      </c>
      <c r="AR31" s="14">
        <f t="shared" ref="AR31" si="29">IFERROR(N31/AC31, "N.A.")</f>
        <v>1892.0712792318413</v>
      </c>
    </row>
    <row r="32" spans="1:44" ht="15" customHeight="1" thickBot="1" x14ac:dyDescent="0.3">
      <c r="A32" s="5" t="s">
        <v>0</v>
      </c>
      <c r="B32" s="42">
        <f>B31+C31</f>
        <v>40437785</v>
      </c>
      <c r="C32" s="43"/>
      <c r="D32" s="42">
        <f>D31+E31</f>
        <v>0</v>
      </c>
      <c r="E32" s="43"/>
      <c r="F32" s="42">
        <f>F31+G31</f>
        <v>3212100</v>
      </c>
      <c r="G32" s="43"/>
      <c r="H32" s="42">
        <f>H31+I31</f>
        <v>5218532.0000000009</v>
      </c>
      <c r="I32" s="43"/>
      <c r="J32" s="42">
        <f>J31+K31</f>
        <v>0</v>
      </c>
      <c r="K32" s="43"/>
      <c r="L32" s="42">
        <f>L31+M31</f>
        <v>48868417</v>
      </c>
      <c r="M32" s="46"/>
      <c r="N32" s="22">
        <f>B32+D32+F32+H32+J32</f>
        <v>48868417</v>
      </c>
      <c r="P32" s="5" t="s">
        <v>0</v>
      </c>
      <c r="Q32" s="42">
        <f>Q31+R31</f>
        <v>10853</v>
      </c>
      <c r="R32" s="43"/>
      <c r="S32" s="42">
        <f>S31+T31</f>
        <v>263</v>
      </c>
      <c r="T32" s="43"/>
      <c r="U32" s="42">
        <f>U31+V31</f>
        <v>696</v>
      </c>
      <c r="V32" s="43"/>
      <c r="W32" s="42">
        <f>W31+X31</f>
        <v>10981</v>
      </c>
      <c r="X32" s="43"/>
      <c r="Y32" s="42">
        <f>Y31+Z31</f>
        <v>3035</v>
      </c>
      <c r="Z32" s="43"/>
      <c r="AA32" s="42">
        <f>AA31+AB31</f>
        <v>25828</v>
      </c>
      <c r="AB32" s="46"/>
      <c r="AC32" s="23">
        <f>Q32+S32+U32+W32+Y32</f>
        <v>25828</v>
      </c>
      <c r="AE32" s="5" t="s">
        <v>0</v>
      </c>
      <c r="AF32" s="44">
        <f>IFERROR(B32/Q32,"N.A.")</f>
        <v>3725.9545747719526</v>
      </c>
      <c r="AG32" s="45"/>
      <c r="AH32" s="44">
        <f>IFERROR(D32/S32,"N.A.")</f>
        <v>0</v>
      </c>
      <c r="AI32" s="45"/>
      <c r="AJ32" s="44">
        <f>IFERROR(F32/U32,"N.A.")</f>
        <v>4615.0862068965516</v>
      </c>
      <c r="AK32" s="45"/>
      <c r="AL32" s="44">
        <f>IFERROR(H32/W32,"N.A.")</f>
        <v>475.23285675257273</v>
      </c>
      <c r="AM32" s="45"/>
      <c r="AN32" s="44">
        <f>IFERROR(J32/Y32,"N.A.")</f>
        <v>0</v>
      </c>
      <c r="AO32" s="45"/>
      <c r="AP32" s="44">
        <f>IFERROR(L32/AA32,"N.A.")</f>
        <v>1892.0712792318413</v>
      </c>
      <c r="AQ32" s="47"/>
      <c r="AR32" s="16">
        <f>IFERROR(N32/AC32, "N.A.")</f>
        <v>1892.0712792318413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2893614.9999999991</v>
      </c>
      <c r="I39" s="2"/>
      <c r="J39" s="2">
        <v>0</v>
      </c>
      <c r="K39" s="2"/>
      <c r="L39" s="1">
        <f>B39+D39+F39+H39+J39</f>
        <v>2893614.9999999991</v>
      </c>
      <c r="M39" s="13">
        <f>C39+E39+G39+I39+K39</f>
        <v>0</v>
      </c>
      <c r="N39" s="14">
        <f>L39+M39</f>
        <v>2893614.9999999991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2516</v>
      </c>
      <c r="X39" s="2">
        <v>0</v>
      </c>
      <c r="Y39" s="2">
        <v>996</v>
      </c>
      <c r="Z39" s="2">
        <v>0</v>
      </c>
      <c r="AA39" s="1">
        <f>Q39+S39+U39+W39+Y39</f>
        <v>3512</v>
      </c>
      <c r="AB39" s="13">
        <f>R39+T39+V39+X39+Z39</f>
        <v>0</v>
      </c>
      <c r="AC39" s="14">
        <f>AA39+AB39</f>
        <v>3512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1150.0854531001587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823.9222665148061</v>
      </c>
      <c r="AQ39" s="13" t="str">
        <f t="shared" si="30"/>
        <v>N.A.</v>
      </c>
      <c r="AR39" s="14">
        <f t="shared" si="30"/>
        <v>823.9222665148061</v>
      </c>
    </row>
    <row r="40" spans="1:44" ht="15" customHeight="1" thickBot="1" x14ac:dyDescent="0.3">
      <c r="A40" s="3" t="s">
        <v>13</v>
      </c>
      <c r="B40" s="2">
        <v>3212554.9999999995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3212554.9999999995</v>
      </c>
      <c r="M40" s="13">
        <f t="shared" si="31"/>
        <v>0</v>
      </c>
      <c r="N40" s="14">
        <f t="shared" ref="N40:N42" si="32">L40+M40</f>
        <v>3212554.9999999995</v>
      </c>
      <c r="P40" s="3" t="s">
        <v>13</v>
      </c>
      <c r="Q40" s="2">
        <v>999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999</v>
      </c>
      <c r="AB40" s="13">
        <f t="shared" si="33"/>
        <v>0</v>
      </c>
      <c r="AC40" s="14">
        <f t="shared" ref="AC40:AC42" si="34">AA40+AB40</f>
        <v>999</v>
      </c>
      <c r="AE40" s="3" t="s">
        <v>13</v>
      </c>
      <c r="AF40" s="2">
        <f t="shared" ref="AF40:AF43" si="35">IFERROR(B40/Q40, "N.A.")</f>
        <v>3215.7707707707705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3215.7707707707705</v>
      </c>
      <c r="AQ40" s="13" t="str">
        <f t="shared" si="30"/>
        <v>N.A.</v>
      </c>
      <c r="AR40" s="14">
        <f t="shared" si="30"/>
        <v>3215.7707707707705</v>
      </c>
    </row>
    <row r="41" spans="1:44" ht="15" customHeight="1" thickBot="1" x14ac:dyDescent="0.3">
      <c r="A41" s="3" t="s">
        <v>14</v>
      </c>
      <c r="B41" s="2">
        <v>7286289.9999999991</v>
      </c>
      <c r="C41" s="2">
        <v>8816699.9999999981</v>
      </c>
      <c r="D41" s="2">
        <v>0</v>
      </c>
      <c r="E41" s="2"/>
      <c r="F41" s="2"/>
      <c r="G41" s="2"/>
      <c r="H41" s="2"/>
      <c r="I41" s="2">
        <v>0</v>
      </c>
      <c r="J41" s="2">
        <v>0</v>
      </c>
      <c r="K41" s="2"/>
      <c r="L41" s="1">
        <f t="shared" si="31"/>
        <v>7286289.9999999991</v>
      </c>
      <c r="M41" s="13">
        <f t="shared" si="31"/>
        <v>8816699.9999999981</v>
      </c>
      <c r="N41" s="14">
        <f t="shared" si="32"/>
        <v>16102989.999999996</v>
      </c>
      <c r="P41" s="3" t="s">
        <v>14</v>
      </c>
      <c r="Q41" s="2">
        <v>2290</v>
      </c>
      <c r="R41" s="2">
        <v>1912</v>
      </c>
      <c r="S41" s="2">
        <v>263</v>
      </c>
      <c r="T41" s="2">
        <v>0</v>
      </c>
      <c r="U41" s="2">
        <v>0</v>
      </c>
      <c r="V41" s="2">
        <v>0</v>
      </c>
      <c r="W41" s="2">
        <v>0</v>
      </c>
      <c r="X41" s="2">
        <v>249</v>
      </c>
      <c r="Y41" s="2">
        <v>628</v>
      </c>
      <c r="Z41" s="2">
        <v>0</v>
      </c>
      <c r="AA41" s="1">
        <f t="shared" si="33"/>
        <v>3181</v>
      </c>
      <c r="AB41" s="13">
        <f t="shared" si="33"/>
        <v>2161</v>
      </c>
      <c r="AC41" s="14">
        <f t="shared" si="34"/>
        <v>5342</v>
      </c>
      <c r="AE41" s="3" t="s">
        <v>14</v>
      </c>
      <c r="AF41" s="2">
        <f t="shared" si="35"/>
        <v>3181.786026200873</v>
      </c>
      <c r="AG41" s="2">
        <f t="shared" si="30"/>
        <v>4611.2447698744763</v>
      </c>
      <c r="AH41" s="2">
        <f t="shared" si="30"/>
        <v>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2290.5658597925176</v>
      </c>
      <c r="AQ41" s="13">
        <f t="shared" si="30"/>
        <v>4079.91670522906</v>
      </c>
      <c r="AR41" s="14">
        <f t="shared" si="30"/>
        <v>3014.4122051666036</v>
      </c>
    </row>
    <row r="42" spans="1:44" ht="15" customHeight="1" thickBot="1" x14ac:dyDescent="0.3">
      <c r="A42" s="3" t="s">
        <v>15</v>
      </c>
      <c r="B42" s="2">
        <v>0</v>
      </c>
      <c r="C42" s="2"/>
      <c r="D42" s="2"/>
      <c r="E42" s="2"/>
      <c r="F42" s="2"/>
      <c r="G42" s="2"/>
      <c r="H42" s="2">
        <v>11850.000000000002</v>
      </c>
      <c r="I42" s="2"/>
      <c r="J42" s="2">
        <v>0</v>
      </c>
      <c r="K42" s="2"/>
      <c r="L42" s="1">
        <f t="shared" si="31"/>
        <v>11850.000000000002</v>
      </c>
      <c r="M42" s="13">
        <f t="shared" si="31"/>
        <v>0</v>
      </c>
      <c r="N42" s="14">
        <f t="shared" si="32"/>
        <v>11850.000000000002</v>
      </c>
      <c r="P42" s="3" t="s">
        <v>15</v>
      </c>
      <c r="Q42" s="2">
        <v>169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500</v>
      </c>
      <c r="X42" s="2">
        <v>0</v>
      </c>
      <c r="Y42" s="2">
        <v>880</v>
      </c>
      <c r="Z42" s="2">
        <v>0</v>
      </c>
      <c r="AA42" s="1">
        <f t="shared" si="33"/>
        <v>1549</v>
      </c>
      <c r="AB42" s="13">
        <f t="shared" si="33"/>
        <v>0</v>
      </c>
      <c r="AC42" s="14">
        <f t="shared" si="34"/>
        <v>1549</v>
      </c>
      <c r="AE42" s="3" t="s">
        <v>15</v>
      </c>
      <c r="AF42" s="2">
        <f t="shared" si="35"/>
        <v>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23.700000000000003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7.65009683666882</v>
      </c>
      <c r="AQ42" s="13" t="str">
        <f t="shared" si="30"/>
        <v>N.A.</v>
      </c>
      <c r="AR42" s="14">
        <f t="shared" si="30"/>
        <v>7.65009683666882</v>
      </c>
    </row>
    <row r="43" spans="1:44" ht="15" customHeight="1" thickBot="1" x14ac:dyDescent="0.3">
      <c r="A43" s="4" t="s">
        <v>16</v>
      </c>
      <c r="B43" s="2">
        <v>10498845</v>
      </c>
      <c r="C43" s="2">
        <v>8816699.9999999981</v>
      </c>
      <c r="D43" s="2">
        <v>0</v>
      </c>
      <c r="E43" s="2"/>
      <c r="F43" s="2"/>
      <c r="G43" s="2"/>
      <c r="H43" s="2">
        <v>2905465.0000000005</v>
      </c>
      <c r="I43" s="2">
        <v>0</v>
      </c>
      <c r="J43" s="2">
        <v>0</v>
      </c>
      <c r="K43" s="2"/>
      <c r="L43" s="1">
        <f t="shared" ref="L43" si="36">B43+D43+F43+H43+J43</f>
        <v>13404310</v>
      </c>
      <c r="M43" s="13">
        <f t="shared" ref="M43" si="37">C43+E43+G43+I43+K43</f>
        <v>8816699.9999999981</v>
      </c>
      <c r="N43" s="21">
        <f t="shared" ref="N43" si="38">L43+M43</f>
        <v>22221010</v>
      </c>
      <c r="P43" s="4" t="s">
        <v>16</v>
      </c>
      <c r="Q43" s="2">
        <v>3458</v>
      </c>
      <c r="R43" s="2">
        <v>1912</v>
      </c>
      <c r="S43" s="2">
        <v>263</v>
      </c>
      <c r="T43" s="2">
        <v>0</v>
      </c>
      <c r="U43" s="2">
        <v>0</v>
      </c>
      <c r="V43" s="2">
        <v>0</v>
      </c>
      <c r="W43" s="2">
        <v>3016</v>
      </c>
      <c r="X43" s="2">
        <v>249</v>
      </c>
      <c r="Y43" s="2">
        <v>2504</v>
      </c>
      <c r="Z43" s="2">
        <v>0</v>
      </c>
      <c r="AA43" s="1">
        <f t="shared" ref="AA43" si="39">Q43+S43+U43+W43+Y43</f>
        <v>9241</v>
      </c>
      <c r="AB43" s="13">
        <f t="shared" ref="AB43" si="40">R43+T43+V43+X43+Z43</f>
        <v>2161</v>
      </c>
      <c r="AC43" s="21">
        <f t="shared" ref="AC43" si="41">AA43+AB43</f>
        <v>11402</v>
      </c>
      <c r="AE43" s="4" t="s">
        <v>16</v>
      </c>
      <c r="AF43" s="2">
        <f t="shared" si="35"/>
        <v>3036.1032388663966</v>
      </c>
      <c r="AG43" s="2">
        <f t="shared" si="30"/>
        <v>4611.2447698744763</v>
      </c>
      <c r="AH43" s="2">
        <f t="shared" si="30"/>
        <v>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963.3504641909816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1450.5259171085381</v>
      </c>
      <c r="AQ43" s="13">
        <f t="shared" ref="AQ43" si="43">IFERROR(M43/AB43, "N.A.")</f>
        <v>4079.91670522906</v>
      </c>
      <c r="AR43" s="14">
        <f t="shared" ref="AR43" si="44">IFERROR(N43/AC43, "N.A.")</f>
        <v>1948.8694965795476</v>
      </c>
    </row>
    <row r="44" spans="1:44" ht="15" customHeight="1" thickBot="1" x14ac:dyDescent="0.3">
      <c r="A44" s="5" t="s">
        <v>0</v>
      </c>
      <c r="B44" s="42">
        <f>B43+C43</f>
        <v>19315545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2905465.0000000005</v>
      </c>
      <c r="I44" s="43"/>
      <c r="J44" s="42">
        <f>J43+K43</f>
        <v>0</v>
      </c>
      <c r="K44" s="43"/>
      <c r="L44" s="42">
        <f>L43+M43</f>
        <v>22221010</v>
      </c>
      <c r="M44" s="46"/>
      <c r="N44" s="22">
        <f>B44+D44+F44+H44+J44</f>
        <v>22221010</v>
      </c>
      <c r="P44" s="5" t="s">
        <v>0</v>
      </c>
      <c r="Q44" s="42">
        <f>Q43+R43</f>
        <v>5370</v>
      </c>
      <c r="R44" s="43"/>
      <c r="S44" s="42">
        <f>S43+T43</f>
        <v>263</v>
      </c>
      <c r="T44" s="43"/>
      <c r="U44" s="42">
        <f>U43+V43</f>
        <v>0</v>
      </c>
      <c r="V44" s="43"/>
      <c r="W44" s="42">
        <f>W43+X43</f>
        <v>3265</v>
      </c>
      <c r="X44" s="43"/>
      <c r="Y44" s="42">
        <f>Y43+Z43</f>
        <v>2504</v>
      </c>
      <c r="Z44" s="43"/>
      <c r="AA44" s="42">
        <f>AA43+AB43</f>
        <v>11402</v>
      </c>
      <c r="AB44" s="46"/>
      <c r="AC44" s="22">
        <f>Q44+S44+U44+W44+Y44</f>
        <v>11402</v>
      </c>
      <c r="AE44" s="5" t="s">
        <v>0</v>
      </c>
      <c r="AF44" s="44">
        <f>IFERROR(B44/Q44,"N.A.")</f>
        <v>3596.935754189944</v>
      </c>
      <c r="AG44" s="45"/>
      <c r="AH44" s="44">
        <f>IFERROR(D44/S44,"N.A.")</f>
        <v>0</v>
      </c>
      <c r="AI44" s="45"/>
      <c r="AJ44" s="44" t="str">
        <f>IFERROR(F44/U44,"N.A.")</f>
        <v>N.A.</v>
      </c>
      <c r="AK44" s="45"/>
      <c r="AL44" s="44">
        <f>IFERROR(H44/W44,"N.A.")</f>
        <v>889.88208269525285</v>
      </c>
      <c r="AM44" s="45"/>
      <c r="AN44" s="44">
        <f>IFERROR(J44/Y44,"N.A.")</f>
        <v>0</v>
      </c>
      <c r="AO44" s="45"/>
      <c r="AP44" s="44">
        <f>IFERROR(L44/AA44,"N.A.")</f>
        <v>1948.8694965795476</v>
      </c>
      <c r="AQ44" s="47"/>
      <c r="AR44" s="16">
        <f>IFERROR(N44/AC44, "N.A.")</f>
        <v>1948.8694965795476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633000</v>
      </c>
      <c r="C15" s="2"/>
      <c r="D15" s="2"/>
      <c r="E15" s="2"/>
      <c r="F15" s="2"/>
      <c r="G15" s="2"/>
      <c r="H15" s="2">
        <v>966380</v>
      </c>
      <c r="I15" s="2"/>
      <c r="J15" s="2"/>
      <c r="K15" s="2"/>
      <c r="L15" s="1">
        <f>B15+D15+F15+H15+J15</f>
        <v>1599380</v>
      </c>
      <c r="M15" s="13">
        <f>C15+E15+G15+I15+K15</f>
        <v>0</v>
      </c>
      <c r="N15" s="14">
        <f>L15+M15</f>
        <v>1599380</v>
      </c>
      <c r="P15" s="3" t="s">
        <v>12</v>
      </c>
      <c r="Q15" s="2">
        <v>211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422</v>
      </c>
      <c r="X15" s="2">
        <v>0</v>
      </c>
      <c r="Y15" s="2">
        <v>0</v>
      </c>
      <c r="Z15" s="2">
        <v>0</v>
      </c>
      <c r="AA15" s="1">
        <f>Q15+S15+U15+W15+Y15</f>
        <v>633</v>
      </c>
      <c r="AB15" s="13">
        <f>R15+T15+V15+X15+Z15</f>
        <v>0</v>
      </c>
      <c r="AC15" s="14">
        <f>AA15+AB15</f>
        <v>633</v>
      </c>
      <c r="AE15" s="3" t="s">
        <v>12</v>
      </c>
      <c r="AF15" s="2">
        <f>IFERROR(B15/Q15, "N.A.")</f>
        <v>3000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2290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2526.6666666666665</v>
      </c>
      <c r="AQ15" s="13" t="str">
        <f t="shared" si="0"/>
        <v>N.A.</v>
      </c>
      <c r="AR15" s="14">
        <f t="shared" si="0"/>
        <v>2526.6666666666665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>
        <v>6920800</v>
      </c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6920800</v>
      </c>
      <c r="N17" s="14">
        <f t="shared" si="2"/>
        <v>6920800</v>
      </c>
      <c r="P17" s="3" t="s">
        <v>14</v>
      </c>
      <c r="Q17" s="2">
        <v>0</v>
      </c>
      <c r="R17" s="2">
        <v>633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0</v>
      </c>
      <c r="AB17" s="13">
        <f t="shared" si="3"/>
        <v>633</v>
      </c>
      <c r="AC17" s="14">
        <f t="shared" si="4"/>
        <v>633</v>
      </c>
      <c r="AE17" s="3" t="s">
        <v>14</v>
      </c>
      <c r="AF17" s="2" t="str">
        <f t="shared" si="5"/>
        <v>N.A.</v>
      </c>
      <c r="AG17" s="2">
        <f t="shared" si="0"/>
        <v>10933.333333333334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>
        <f t="shared" si="0"/>
        <v>10933.333333333334</v>
      </c>
      <c r="AR17" s="14">
        <f t="shared" si="0"/>
        <v>10933.333333333334</v>
      </c>
    </row>
    <row r="18" spans="1:44" ht="15" customHeight="1" thickBot="1" x14ac:dyDescent="0.3">
      <c r="A18" s="3" t="s">
        <v>15</v>
      </c>
      <c r="B18" s="2">
        <v>1363060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1363060</v>
      </c>
      <c r="M18" s="13">
        <f t="shared" si="1"/>
        <v>0</v>
      </c>
      <c r="N18" s="14">
        <f t="shared" si="2"/>
        <v>1363060</v>
      </c>
      <c r="P18" s="3" t="s">
        <v>15</v>
      </c>
      <c r="Q18" s="2">
        <v>422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422</v>
      </c>
      <c r="AB18" s="13">
        <f t="shared" si="3"/>
        <v>0</v>
      </c>
      <c r="AC18" s="21">
        <f t="shared" si="4"/>
        <v>422</v>
      </c>
      <c r="AE18" s="3" t="s">
        <v>15</v>
      </c>
      <c r="AF18" s="2">
        <f t="shared" si="5"/>
        <v>3230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3230</v>
      </c>
      <c r="AQ18" s="13" t="str">
        <f t="shared" si="0"/>
        <v>N.A.</v>
      </c>
      <c r="AR18" s="14">
        <f t="shared" si="0"/>
        <v>3230</v>
      </c>
    </row>
    <row r="19" spans="1:44" ht="15" customHeight="1" thickBot="1" x14ac:dyDescent="0.3">
      <c r="A19" s="4" t="s">
        <v>16</v>
      </c>
      <c r="B19" s="2">
        <v>1996060</v>
      </c>
      <c r="C19" s="2">
        <v>6920800</v>
      </c>
      <c r="D19" s="2"/>
      <c r="E19" s="2"/>
      <c r="F19" s="2"/>
      <c r="G19" s="2"/>
      <c r="H19" s="2">
        <v>966380</v>
      </c>
      <c r="I19" s="2"/>
      <c r="J19" s="2"/>
      <c r="K19" s="2"/>
      <c r="L19" s="1">
        <f t="shared" ref="L19" si="6">B19+D19+F19+H19+J19</f>
        <v>2962440</v>
      </c>
      <c r="M19" s="13">
        <f t="shared" ref="M19" si="7">C19+E19+G19+I19+K19</f>
        <v>6920800</v>
      </c>
      <c r="N19" s="21">
        <f t="shared" ref="N19" si="8">L19+M19</f>
        <v>9883240</v>
      </c>
      <c r="P19" s="4" t="s">
        <v>16</v>
      </c>
      <c r="Q19" s="2">
        <v>633</v>
      </c>
      <c r="R19" s="2">
        <v>633</v>
      </c>
      <c r="S19" s="2">
        <v>0</v>
      </c>
      <c r="T19" s="2">
        <v>0</v>
      </c>
      <c r="U19" s="2">
        <v>0</v>
      </c>
      <c r="V19" s="2">
        <v>0</v>
      </c>
      <c r="W19" s="2">
        <v>422</v>
      </c>
      <c r="X19" s="2">
        <v>0</v>
      </c>
      <c r="Y19" s="2">
        <v>0</v>
      </c>
      <c r="Z19" s="2">
        <v>0</v>
      </c>
      <c r="AA19" s="1">
        <f t="shared" ref="AA19" si="9">Q19+S19+U19+W19+Y19</f>
        <v>1055</v>
      </c>
      <c r="AB19" s="13">
        <f t="shared" ref="AB19" si="10">R19+T19+V19+X19+Z19</f>
        <v>633</v>
      </c>
      <c r="AC19" s="14">
        <f t="shared" ref="AC19" si="11">AA19+AB19</f>
        <v>1688</v>
      </c>
      <c r="AE19" s="4" t="s">
        <v>16</v>
      </c>
      <c r="AF19" s="2">
        <f t="shared" si="5"/>
        <v>3153.3333333333335</v>
      </c>
      <c r="AG19" s="2">
        <f t="shared" si="0"/>
        <v>10933.333333333334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2290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2808</v>
      </c>
      <c r="AQ19" s="13">
        <f t="shared" ref="AQ19" si="13">IFERROR(M19/AB19, "N.A.")</f>
        <v>10933.333333333334</v>
      </c>
      <c r="AR19" s="14">
        <f t="shared" ref="AR19" si="14">IFERROR(N19/AC19, "N.A.")</f>
        <v>5855</v>
      </c>
    </row>
    <row r="20" spans="1:44" ht="15" customHeight="1" thickBot="1" x14ac:dyDescent="0.3">
      <c r="A20" s="5" t="s">
        <v>0</v>
      </c>
      <c r="B20" s="42">
        <f>B19+C19</f>
        <v>8916860</v>
      </c>
      <c r="C20" s="43"/>
      <c r="D20" s="42">
        <f>D19+E19</f>
        <v>0</v>
      </c>
      <c r="E20" s="43"/>
      <c r="F20" s="42">
        <f>F19+G19</f>
        <v>0</v>
      </c>
      <c r="G20" s="43"/>
      <c r="H20" s="42">
        <f>H19+I19</f>
        <v>966380</v>
      </c>
      <c r="I20" s="43"/>
      <c r="J20" s="42">
        <f>J19+K19</f>
        <v>0</v>
      </c>
      <c r="K20" s="43"/>
      <c r="L20" s="42">
        <f>L19+M19</f>
        <v>9883240</v>
      </c>
      <c r="M20" s="46"/>
      <c r="N20" s="22">
        <f>B20+D20+F20+H20+J20</f>
        <v>9883240</v>
      </c>
      <c r="P20" s="5" t="s">
        <v>0</v>
      </c>
      <c r="Q20" s="42">
        <f>Q19+R19</f>
        <v>1266</v>
      </c>
      <c r="R20" s="43"/>
      <c r="S20" s="42">
        <f>S19+T19</f>
        <v>0</v>
      </c>
      <c r="T20" s="43"/>
      <c r="U20" s="42">
        <f>U19+V19</f>
        <v>0</v>
      </c>
      <c r="V20" s="43"/>
      <c r="W20" s="42">
        <f>W19+X19</f>
        <v>422</v>
      </c>
      <c r="X20" s="43"/>
      <c r="Y20" s="42">
        <f>Y19+Z19</f>
        <v>0</v>
      </c>
      <c r="Z20" s="43"/>
      <c r="AA20" s="42">
        <f>AA19+AB19</f>
        <v>1688</v>
      </c>
      <c r="AB20" s="46"/>
      <c r="AC20" s="23">
        <f>Q20+S20+U20+W20+Y20</f>
        <v>1688</v>
      </c>
      <c r="AE20" s="5" t="s">
        <v>0</v>
      </c>
      <c r="AF20" s="44">
        <f>IFERROR(B20/Q20,"N.A.")</f>
        <v>7043.333333333333</v>
      </c>
      <c r="AG20" s="45"/>
      <c r="AH20" s="44" t="str">
        <f>IFERROR(D20/S20,"N.A.")</f>
        <v>N.A.</v>
      </c>
      <c r="AI20" s="45"/>
      <c r="AJ20" s="44" t="str">
        <f>IFERROR(F20/U20,"N.A.")</f>
        <v>N.A.</v>
      </c>
      <c r="AK20" s="45"/>
      <c r="AL20" s="44">
        <f>IFERROR(H20/W20,"N.A.")</f>
        <v>2290</v>
      </c>
      <c r="AM20" s="45"/>
      <c r="AN20" s="44" t="str">
        <f>IFERROR(J20/Y20,"N.A.")</f>
        <v>N.A.</v>
      </c>
      <c r="AO20" s="45"/>
      <c r="AP20" s="44">
        <f>IFERROR(L20/AA20,"N.A.")</f>
        <v>5855</v>
      </c>
      <c r="AQ20" s="47"/>
      <c r="AR20" s="16">
        <f>IFERROR(N20/AC20, "N.A.")</f>
        <v>5855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633000</v>
      </c>
      <c r="C27" s="2"/>
      <c r="D27" s="2"/>
      <c r="E27" s="2"/>
      <c r="F27" s="2"/>
      <c r="G27" s="2"/>
      <c r="H27" s="2">
        <v>544380</v>
      </c>
      <c r="I27" s="2"/>
      <c r="J27" s="2"/>
      <c r="K27" s="2"/>
      <c r="L27" s="1">
        <f>B27+D27+F27+H27+J27</f>
        <v>1177380</v>
      </c>
      <c r="M27" s="13">
        <f>C27+E27+G27+I27+K27</f>
        <v>0</v>
      </c>
      <c r="N27" s="14">
        <f>L27+M27</f>
        <v>1177380</v>
      </c>
      <c r="P27" s="3" t="s">
        <v>12</v>
      </c>
      <c r="Q27" s="2">
        <v>211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211</v>
      </c>
      <c r="X27" s="2">
        <v>0</v>
      </c>
      <c r="Y27" s="2">
        <v>0</v>
      </c>
      <c r="Z27" s="2">
        <v>0</v>
      </c>
      <c r="AA27" s="1">
        <f>Q27+S27+U27+W27+Y27</f>
        <v>422</v>
      </c>
      <c r="AB27" s="13">
        <f>R27+T27+V27+X27+Z27</f>
        <v>0</v>
      </c>
      <c r="AC27" s="14">
        <f>AA27+AB27</f>
        <v>422</v>
      </c>
      <c r="AE27" s="3" t="s">
        <v>12</v>
      </c>
      <c r="AF27" s="2">
        <f>IFERROR(B27/Q27, "N.A.")</f>
        <v>3000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2580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2790</v>
      </c>
      <c r="AQ27" s="13" t="str">
        <f t="shared" si="15"/>
        <v>N.A.</v>
      </c>
      <c r="AR27" s="14">
        <f t="shared" si="15"/>
        <v>2790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>
        <v>6541000</v>
      </c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6541000</v>
      </c>
      <c r="N29" s="14">
        <f t="shared" si="17"/>
        <v>6541000</v>
      </c>
      <c r="P29" s="3" t="s">
        <v>14</v>
      </c>
      <c r="Q29" s="2">
        <v>0</v>
      </c>
      <c r="R29" s="2">
        <v>422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0</v>
      </c>
      <c r="AB29" s="13">
        <f t="shared" si="18"/>
        <v>422</v>
      </c>
      <c r="AC29" s="14">
        <f t="shared" si="19"/>
        <v>422</v>
      </c>
      <c r="AE29" s="3" t="s">
        <v>14</v>
      </c>
      <c r="AF29" s="2" t="str">
        <f t="shared" si="20"/>
        <v>N.A.</v>
      </c>
      <c r="AG29" s="2">
        <f t="shared" si="15"/>
        <v>15500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>
        <f t="shared" si="15"/>
        <v>15500</v>
      </c>
      <c r="AR29" s="14">
        <f t="shared" si="15"/>
        <v>15500</v>
      </c>
    </row>
    <row r="30" spans="1:44" ht="15" customHeight="1" thickBot="1" x14ac:dyDescent="0.3">
      <c r="A30" s="3" t="s">
        <v>15</v>
      </c>
      <c r="B30" s="2">
        <v>1363060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1363060</v>
      </c>
      <c r="M30" s="13">
        <f t="shared" si="16"/>
        <v>0</v>
      </c>
      <c r="N30" s="14">
        <f t="shared" si="17"/>
        <v>1363060</v>
      </c>
      <c r="P30" s="3" t="s">
        <v>15</v>
      </c>
      <c r="Q30" s="2">
        <v>422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422</v>
      </c>
      <c r="AB30" s="13">
        <f t="shared" si="18"/>
        <v>0</v>
      </c>
      <c r="AC30" s="21">
        <f t="shared" si="19"/>
        <v>422</v>
      </c>
      <c r="AE30" s="3" t="s">
        <v>15</v>
      </c>
      <c r="AF30" s="2">
        <f t="shared" si="20"/>
        <v>3230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3230</v>
      </c>
      <c r="AQ30" s="13" t="str">
        <f t="shared" si="15"/>
        <v>N.A.</v>
      </c>
      <c r="AR30" s="14">
        <f t="shared" si="15"/>
        <v>3230</v>
      </c>
    </row>
    <row r="31" spans="1:44" ht="15" customHeight="1" thickBot="1" x14ac:dyDescent="0.3">
      <c r="A31" s="4" t="s">
        <v>16</v>
      </c>
      <c r="B31" s="2">
        <v>1996060</v>
      </c>
      <c r="C31" s="2">
        <v>6541000</v>
      </c>
      <c r="D31" s="2"/>
      <c r="E31" s="2"/>
      <c r="F31" s="2"/>
      <c r="G31" s="2"/>
      <c r="H31" s="2">
        <v>544380</v>
      </c>
      <c r="I31" s="2"/>
      <c r="J31" s="2"/>
      <c r="K31" s="2"/>
      <c r="L31" s="1">
        <f t="shared" ref="L31" si="21">B31+D31+F31+H31+J31</f>
        <v>2540440</v>
      </c>
      <c r="M31" s="13">
        <f t="shared" ref="M31" si="22">C31+E31+G31+I31+K31</f>
        <v>6541000</v>
      </c>
      <c r="N31" s="21">
        <f t="shared" ref="N31" si="23">L31+M31</f>
        <v>9081440</v>
      </c>
      <c r="P31" s="4" t="s">
        <v>16</v>
      </c>
      <c r="Q31" s="2">
        <v>633</v>
      </c>
      <c r="R31" s="2">
        <v>422</v>
      </c>
      <c r="S31" s="2">
        <v>0</v>
      </c>
      <c r="T31" s="2">
        <v>0</v>
      </c>
      <c r="U31" s="2">
        <v>0</v>
      </c>
      <c r="V31" s="2">
        <v>0</v>
      </c>
      <c r="W31" s="2">
        <v>211</v>
      </c>
      <c r="X31" s="2">
        <v>0</v>
      </c>
      <c r="Y31" s="2">
        <v>0</v>
      </c>
      <c r="Z31" s="2">
        <v>0</v>
      </c>
      <c r="AA31" s="1">
        <f t="shared" ref="AA31" si="24">Q31+S31+U31+W31+Y31</f>
        <v>844</v>
      </c>
      <c r="AB31" s="13">
        <f t="shared" ref="AB31" si="25">R31+T31+V31+X31+Z31</f>
        <v>422</v>
      </c>
      <c r="AC31" s="14">
        <f t="shared" ref="AC31" si="26">AA31+AB31</f>
        <v>1266</v>
      </c>
      <c r="AE31" s="4" t="s">
        <v>16</v>
      </c>
      <c r="AF31" s="2">
        <f t="shared" si="20"/>
        <v>3153.3333333333335</v>
      </c>
      <c r="AG31" s="2">
        <f t="shared" si="15"/>
        <v>15500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2580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3010</v>
      </c>
      <c r="AQ31" s="13">
        <f t="shared" ref="AQ31" si="28">IFERROR(M31/AB31, "N.A.")</f>
        <v>15500</v>
      </c>
      <c r="AR31" s="14">
        <f t="shared" ref="AR31" si="29">IFERROR(N31/AC31, "N.A.")</f>
        <v>7173.333333333333</v>
      </c>
    </row>
    <row r="32" spans="1:44" ht="15" customHeight="1" thickBot="1" x14ac:dyDescent="0.3">
      <c r="A32" s="5" t="s">
        <v>0</v>
      </c>
      <c r="B32" s="42">
        <f>B31+C31</f>
        <v>8537060</v>
      </c>
      <c r="C32" s="43"/>
      <c r="D32" s="42">
        <f>D31+E31</f>
        <v>0</v>
      </c>
      <c r="E32" s="43"/>
      <c r="F32" s="42">
        <f>F31+G31</f>
        <v>0</v>
      </c>
      <c r="G32" s="43"/>
      <c r="H32" s="42">
        <f>H31+I31</f>
        <v>544380</v>
      </c>
      <c r="I32" s="43"/>
      <c r="J32" s="42">
        <f>J31+K31</f>
        <v>0</v>
      </c>
      <c r="K32" s="43"/>
      <c r="L32" s="42">
        <f>L31+M31</f>
        <v>9081440</v>
      </c>
      <c r="M32" s="46"/>
      <c r="N32" s="22">
        <f>B32+D32+F32+H32+J32</f>
        <v>9081440</v>
      </c>
      <c r="P32" s="5" t="s">
        <v>0</v>
      </c>
      <c r="Q32" s="42">
        <f>Q31+R31</f>
        <v>1055</v>
      </c>
      <c r="R32" s="43"/>
      <c r="S32" s="42">
        <f>S31+T31</f>
        <v>0</v>
      </c>
      <c r="T32" s="43"/>
      <c r="U32" s="42">
        <f>U31+V31</f>
        <v>0</v>
      </c>
      <c r="V32" s="43"/>
      <c r="W32" s="42">
        <f>W31+X31</f>
        <v>211</v>
      </c>
      <c r="X32" s="43"/>
      <c r="Y32" s="42">
        <f>Y31+Z31</f>
        <v>0</v>
      </c>
      <c r="Z32" s="43"/>
      <c r="AA32" s="42">
        <f>AA31+AB31</f>
        <v>1266</v>
      </c>
      <c r="AB32" s="46"/>
      <c r="AC32" s="23">
        <f>Q32+S32+U32+W32+Y32</f>
        <v>1266</v>
      </c>
      <c r="AE32" s="5" t="s">
        <v>0</v>
      </c>
      <c r="AF32" s="44">
        <f>IFERROR(B32/Q32,"N.A.")</f>
        <v>8092</v>
      </c>
      <c r="AG32" s="45"/>
      <c r="AH32" s="44" t="str">
        <f>IFERROR(D32/S32,"N.A.")</f>
        <v>N.A.</v>
      </c>
      <c r="AI32" s="45"/>
      <c r="AJ32" s="44" t="str">
        <f>IFERROR(F32/U32,"N.A.")</f>
        <v>N.A.</v>
      </c>
      <c r="AK32" s="45"/>
      <c r="AL32" s="44">
        <f>IFERROR(H32/W32,"N.A.")</f>
        <v>2580</v>
      </c>
      <c r="AM32" s="45"/>
      <c r="AN32" s="44" t="str">
        <f>IFERROR(J32/Y32,"N.A.")</f>
        <v>N.A.</v>
      </c>
      <c r="AO32" s="45"/>
      <c r="AP32" s="44">
        <f>IFERROR(L32/AA32,"N.A.")</f>
        <v>7173.333333333333</v>
      </c>
      <c r="AQ32" s="47"/>
      <c r="AR32" s="16">
        <f>IFERROR(N32/AC32, "N.A.")</f>
        <v>7173.333333333333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422000</v>
      </c>
      <c r="I39" s="2"/>
      <c r="J39" s="2"/>
      <c r="K39" s="2"/>
      <c r="L39" s="1">
        <f>B39+D39+F39+H39+J39</f>
        <v>422000</v>
      </c>
      <c r="M39" s="13">
        <f>C39+E39+G39+I39+K39</f>
        <v>0</v>
      </c>
      <c r="N39" s="14">
        <f>L39+M39</f>
        <v>422000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211</v>
      </c>
      <c r="X39" s="2">
        <v>0</v>
      </c>
      <c r="Y39" s="2">
        <v>0</v>
      </c>
      <c r="Z39" s="2">
        <v>0</v>
      </c>
      <c r="AA39" s="1">
        <f>Q39+S39+U39+W39+Y39</f>
        <v>211</v>
      </c>
      <c r="AB39" s="13">
        <f>R39+T39+V39+X39+Z39</f>
        <v>0</v>
      </c>
      <c r="AC39" s="14">
        <f>AA39+AB39</f>
        <v>211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2000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2000</v>
      </c>
      <c r="AQ39" s="13" t="str">
        <f t="shared" si="30"/>
        <v>N.A.</v>
      </c>
      <c r="AR39" s="14">
        <f t="shared" si="30"/>
        <v>2000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>
        <v>379800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379800</v>
      </c>
      <c r="N41" s="14">
        <f t="shared" si="32"/>
        <v>379800</v>
      </c>
      <c r="P41" s="3" t="s">
        <v>14</v>
      </c>
      <c r="Q41" s="2">
        <v>0</v>
      </c>
      <c r="R41" s="2">
        <v>211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0</v>
      </c>
      <c r="AB41" s="13">
        <f t="shared" si="33"/>
        <v>211</v>
      </c>
      <c r="AC41" s="14">
        <f t="shared" si="34"/>
        <v>211</v>
      </c>
      <c r="AE41" s="3" t="s">
        <v>14</v>
      </c>
      <c r="AF41" s="2" t="str">
        <f t="shared" si="35"/>
        <v>N.A.</v>
      </c>
      <c r="AG41" s="2">
        <f t="shared" si="30"/>
        <v>1800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>
        <f t="shared" si="30"/>
        <v>1800</v>
      </c>
      <c r="AR41" s="14">
        <f t="shared" si="30"/>
        <v>1800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>
        <v>379800</v>
      </c>
      <c r="D43" s="2"/>
      <c r="E43" s="2"/>
      <c r="F43" s="2"/>
      <c r="G43" s="2"/>
      <c r="H43" s="2">
        <v>422000</v>
      </c>
      <c r="I43" s="2"/>
      <c r="J43" s="2"/>
      <c r="K43" s="2"/>
      <c r="L43" s="1">
        <f t="shared" ref="L43" si="36">B43+D43+F43+H43+J43</f>
        <v>422000</v>
      </c>
      <c r="M43" s="13">
        <f t="shared" ref="M43" si="37">C43+E43+G43+I43+K43</f>
        <v>379800</v>
      </c>
      <c r="N43" s="21">
        <f t="shared" ref="N43" si="38">L43+M43</f>
        <v>801800</v>
      </c>
      <c r="P43" s="4" t="s">
        <v>16</v>
      </c>
      <c r="Q43" s="2">
        <v>0</v>
      </c>
      <c r="R43" s="2">
        <v>211</v>
      </c>
      <c r="S43" s="2">
        <v>0</v>
      </c>
      <c r="T43" s="2">
        <v>0</v>
      </c>
      <c r="U43" s="2">
        <v>0</v>
      </c>
      <c r="V43" s="2">
        <v>0</v>
      </c>
      <c r="W43" s="2">
        <v>211</v>
      </c>
      <c r="X43" s="2">
        <v>0</v>
      </c>
      <c r="Y43" s="2">
        <v>0</v>
      </c>
      <c r="Z43" s="2">
        <v>0</v>
      </c>
      <c r="AA43" s="1">
        <f t="shared" ref="AA43" si="39">Q43+S43+U43+W43+Y43</f>
        <v>211</v>
      </c>
      <c r="AB43" s="13">
        <f t="shared" ref="AB43" si="40">R43+T43+V43+X43+Z43</f>
        <v>211</v>
      </c>
      <c r="AC43" s="21">
        <f t="shared" ref="AC43" si="41">AA43+AB43</f>
        <v>422</v>
      </c>
      <c r="AE43" s="4" t="s">
        <v>16</v>
      </c>
      <c r="AF43" s="2" t="str">
        <f t="shared" si="35"/>
        <v>N.A.</v>
      </c>
      <c r="AG43" s="2">
        <f t="shared" si="30"/>
        <v>1800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2000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2000</v>
      </c>
      <c r="AQ43" s="13">
        <f t="shared" ref="AQ43" si="43">IFERROR(M43/AB43, "N.A.")</f>
        <v>1800</v>
      </c>
      <c r="AR43" s="14">
        <f t="shared" ref="AR43" si="44">IFERROR(N43/AC43, "N.A.")</f>
        <v>1900</v>
      </c>
    </row>
    <row r="44" spans="1:44" ht="15" customHeight="1" thickBot="1" x14ac:dyDescent="0.3">
      <c r="A44" s="5" t="s">
        <v>0</v>
      </c>
      <c r="B44" s="42">
        <f>B43+C43</f>
        <v>379800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422000</v>
      </c>
      <c r="I44" s="43"/>
      <c r="J44" s="42">
        <f>J43+K43</f>
        <v>0</v>
      </c>
      <c r="K44" s="43"/>
      <c r="L44" s="42">
        <f>L43+M43</f>
        <v>801800</v>
      </c>
      <c r="M44" s="46"/>
      <c r="N44" s="22">
        <f>B44+D44+F44+H44+J44</f>
        <v>801800</v>
      </c>
      <c r="P44" s="5" t="s">
        <v>0</v>
      </c>
      <c r="Q44" s="42">
        <f>Q43+R43</f>
        <v>211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211</v>
      </c>
      <c r="X44" s="43"/>
      <c r="Y44" s="42">
        <f>Y43+Z43</f>
        <v>0</v>
      </c>
      <c r="Z44" s="43"/>
      <c r="AA44" s="42">
        <f>AA43+AB43</f>
        <v>422</v>
      </c>
      <c r="AB44" s="46"/>
      <c r="AC44" s="22">
        <f>Q44+S44+U44+W44+Y44</f>
        <v>422</v>
      </c>
      <c r="AE44" s="5" t="s">
        <v>0</v>
      </c>
      <c r="AF44" s="44">
        <f>IFERROR(B44/Q44,"N.A.")</f>
        <v>1800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2000</v>
      </c>
      <c r="AM44" s="45"/>
      <c r="AN44" s="44" t="str">
        <f>IFERROR(J44/Y44,"N.A.")</f>
        <v>N.A.</v>
      </c>
      <c r="AO44" s="45"/>
      <c r="AP44" s="44">
        <f>IFERROR(L44/AA44,"N.A.")</f>
        <v>1900</v>
      </c>
      <c r="AQ44" s="47"/>
      <c r="AR44" s="16">
        <f>IFERROR(N44/AC44, "N.A.")</f>
        <v>1900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36507731.000000007</v>
      </c>
      <c r="C15" s="2"/>
      <c r="D15" s="2">
        <v>17074200.000000004</v>
      </c>
      <c r="E15" s="2"/>
      <c r="F15" s="2">
        <v>23979450</v>
      </c>
      <c r="G15" s="2"/>
      <c r="H15" s="2">
        <v>41118645</v>
      </c>
      <c r="I15" s="2"/>
      <c r="J15" s="2">
        <v>0</v>
      </c>
      <c r="K15" s="2"/>
      <c r="L15" s="1">
        <f>B15+D15+F15+H15+J15</f>
        <v>118680026.00000001</v>
      </c>
      <c r="M15" s="13">
        <f>C15+E15+G15+I15+K15</f>
        <v>0</v>
      </c>
      <c r="N15" s="14">
        <f>L15+M15</f>
        <v>118680026.00000001</v>
      </c>
      <c r="P15" s="3" t="s">
        <v>12</v>
      </c>
      <c r="Q15" s="2">
        <v>5015</v>
      </c>
      <c r="R15" s="2">
        <v>0</v>
      </c>
      <c r="S15" s="2">
        <v>2302</v>
      </c>
      <c r="T15" s="2">
        <v>0</v>
      </c>
      <c r="U15" s="2">
        <v>1695</v>
      </c>
      <c r="V15" s="2">
        <v>0</v>
      </c>
      <c r="W15" s="2">
        <v>12255</v>
      </c>
      <c r="X15" s="2">
        <v>0</v>
      </c>
      <c r="Y15" s="2">
        <v>568</v>
      </c>
      <c r="Z15" s="2">
        <v>0</v>
      </c>
      <c r="AA15" s="1">
        <f>Q15+S15+U15+W15+Y15</f>
        <v>21835</v>
      </c>
      <c r="AB15" s="13">
        <f>R15+T15+V15+X15+Z15</f>
        <v>0</v>
      </c>
      <c r="AC15" s="14">
        <f>AA15+AB15</f>
        <v>21835</v>
      </c>
      <c r="AE15" s="3" t="s">
        <v>12</v>
      </c>
      <c r="AF15" s="2">
        <f>IFERROR(B15/Q15, "N.A.")</f>
        <v>7279.7070787637103</v>
      </c>
      <c r="AG15" s="2" t="str">
        <f t="shared" ref="AG15:AR19" si="0">IFERROR(C15/R15, "N.A.")</f>
        <v>N.A.</v>
      </c>
      <c r="AH15" s="2">
        <f t="shared" si="0"/>
        <v>7417.1155516941808</v>
      </c>
      <c r="AI15" s="2" t="str">
        <f t="shared" si="0"/>
        <v>N.A.</v>
      </c>
      <c r="AJ15" s="2">
        <f t="shared" si="0"/>
        <v>14147.16814159292</v>
      </c>
      <c r="AK15" s="2" t="str">
        <f t="shared" si="0"/>
        <v>N.A.</v>
      </c>
      <c r="AL15" s="2">
        <f t="shared" si="0"/>
        <v>3355.2545899632801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5435.3114724066872</v>
      </c>
      <c r="AQ15" s="13" t="str">
        <f t="shared" si="0"/>
        <v>N.A.</v>
      </c>
      <c r="AR15" s="14">
        <f t="shared" si="0"/>
        <v>5435.3114724066872</v>
      </c>
    </row>
    <row r="16" spans="1:44" ht="15" customHeight="1" thickBot="1" x14ac:dyDescent="0.3">
      <c r="A16" s="3" t="s">
        <v>13</v>
      </c>
      <c r="B16" s="2">
        <v>7709685.0000000009</v>
      </c>
      <c r="C16" s="2">
        <v>3833900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7709685.0000000009</v>
      </c>
      <c r="M16" s="13">
        <f t="shared" si="1"/>
        <v>3833900</v>
      </c>
      <c r="N16" s="14">
        <f t="shared" ref="N16:N18" si="2">L16+M16</f>
        <v>11543585</v>
      </c>
      <c r="P16" s="3" t="s">
        <v>13</v>
      </c>
      <c r="Q16" s="2">
        <v>3022</v>
      </c>
      <c r="R16" s="2">
        <v>788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3022</v>
      </c>
      <c r="AB16" s="13">
        <f t="shared" si="3"/>
        <v>788</v>
      </c>
      <c r="AC16" s="14">
        <f t="shared" ref="AC16:AC18" si="4">AA16+AB16</f>
        <v>3810</v>
      </c>
      <c r="AE16" s="3" t="s">
        <v>13</v>
      </c>
      <c r="AF16" s="2">
        <f t="shared" ref="AF16:AF19" si="5">IFERROR(B16/Q16, "N.A.")</f>
        <v>2551.1863004632696</v>
      </c>
      <c r="AG16" s="2">
        <f t="shared" si="0"/>
        <v>4865.3553299492387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2551.1863004632696</v>
      </c>
      <c r="AQ16" s="13">
        <f t="shared" si="0"/>
        <v>4865.3553299492387</v>
      </c>
      <c r="AR16" s="14">
        <f t="shared" si="0"/>
        <v>3029.8123359580054</v>
      </c>
    </row>
    <row r="17" spans="1:44" ht="15" customHeight="1" thickBot="1" x14ac:dyDescent="0.3">
      <c r="A17" s="3" t="s">
        <v>14</v>
      </c>
      <c r="B17" s="2">
        <v>66420379.999999978</v>
      </c>
      <c r="C17" s="2">
        <v>397991530.00000006</v>
      </c>
      <c r="D17" s="2">
        <v>5482500</v>
      </c>
      <c r="E17" s="2"/>
      <c r="F17" s="2"/>
      <c r="G17" s="2">
        <v>35693400</v>
      </c>
      <c r="H17" s="2"/>
      <c r="I17" s="2">
        <v>22989770</v>
      </c>
      <c r="J17" s="2">
        <v>0</v>
      </c>
      <c r="K17" s="2"/>
      <c r="L17" s="1">
        <f t="shared" si="1"/>
        <v>71902879.99999997</v>
      </c>
      <c r="M17" s="13">
        <f t="shared" si="1"/>
        <v>456674700.00000006</v>
      </c>
      <c r="N17" s="14">
        <f t="shared" si="2"/>
        <v>528577580</v>
      </c>
      <c r="P17" s="3" t="s">
        <v>14</v>
      </c>
      <c r="Q17" s="2">
        <v>15390</v>
      </c>
      <c r="R17" s="2">
        <v>55943</v>
      </c>
      <c r="S17" s="2">
        <v>1262</v>
      </c>
      <c r="T17" s="2">
        <v>0</v>
      </c>
      <c r="U17" s="2">
        <v>0</v>
      </c>
      <c r="V17" s="2">
        <v>1308</v>
      </c>
      <c r="W17" s="2">
        <v>0</v>
      </c>
      <c r="X17" s="2">
        <v>3178</v>
      </c>
      <c r="Y17" s="2">
        <v>545</v>
      </c>
      <c r="Z17" s="2">
        <v>0</v>
      </c>
      <c r="AA17" s="1">
        <f t="shared" si="3"/>
        <v>17197</v>
      </c>
      <c r="AB17" s="13">
        <f t="shared" si="3"/>
        <v>60429</v>
      </c>
      <c r="AC17" s="14">
        <f t="shared" si="4"/>
        <v>77626</v>
      </c>
      <c r="AE17" s="3" t="s">
        <v>14</v>
      </c>
      <c r="AF17" s="2">
        <f t="shared" si="5"/>
        <v>4315.814165042234</v>
      </c>
      <c r="AG17" s="2">
        <f t="shared" si="0"/>
        <v>7114.2328798956087</v>
      </c>
      <c r="AH17" s="2">
        <f t="shared" si="0"/>
        <v>4344.2947702060219</v>
      </c>
      <c r="AI17" s="2" t="str">
        <f t="shared" si="0"/>
        <v>N.A.</v>
      </c>
      <c r="AJ17" s="2" t="str">
        <f t="shared" si="0"/>
        <v>N.A.</v>
      </c>
      <c r="AK17" s="2">
        <f t="shared" si="0"/>
        <v>27288.532110091743</v>
      </c>
      <c r="AL17" s="2" t="str">
        <f t="shared" si="0"/>
        <v>N.A.</v>
      </c>
      <c r="AM17" s="2">
        <f t="shared" si="0"/>
        <v>7234.0371302706108</v>
      </c>
      <c r="AN17" s="2">
        <f t="shared" si="0"/>
        <v>0</v>
      </c>
      <c r="AO17" s="2" t="str">
        <f t="shared" si="0"/>
        <v>N.A.</v>
      </c>
      <c r="AP17" s="15">
        <f t="shared" si="0"/>
        <v>4181.1292667325679</v>
      </c>
      <c r="AQ17" s="13">
        <f t="shared" si="0"/>
        <v>7557.2109417663714</v>
      </c>
      <c r="AR17" s="14">
        <f t="shared" si="0"/>
        <v>6809.285291010744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>
        <v>0</v>
      </c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268</v>
      </c>
      <c r="X18" s="2">
        <v>0</v>
      </c>
      <c r="Y18" s="2">
        <v>391</v>
      </c>
      <c r="Z18" s="2">
        <v>0</v>
      </c>
      <c r="AA18" s="1">
        <f t="shared" si="3"/>
        <v>659</v>
      </c>
      <c r="AB18" s="13">
        <f t="shared" si="3"/>
        <v>0</v>
      </c>
      <c r="AC18" s="21">
        <f t="shared" si="4"/>
        <v>659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0</v>
      </c>
      <c r="AQ18" s="13" t="str">
        <f t="shared" si="0"/>
        <v>N.A.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110637796.00000001</v>
      </c>
      <c r="C19" s="2">
        <v>401825429.99999988</v>
      </c>
      <c r="D19" s="2">
        <v>22556700.000000004</v>
      </c>
      <c r="E19" s="2"/>
      <c r="F19" s="2">
        <v>23979450</v>
      </c>
      <c r="G19" s="2">
        <v>35693400</v>
      </c>
      <c r="H19" s="2">
        <v>41118645.000000015</v>
      </c>
      <c r="I19" s="2">
        <v>22989770</v>
      </c>
      <c r="J19" s="2">
        <v>0</v>
      </c>
      <c r="K19" s="2"/>
      <c r="L19" s="1">
        <f t="shared" ref="L19" si="6">B19+D19+F19+H19+J19</f>
        <v>198292591</v>
      </c>
      <c r="M19" s="13">
        <f t="shared" ref="M19" si="7">C19+E19+G19+I19+K19</f>
        <v>460508599.99999988</v>
      </c>
      <c r="N19" s="21">
        <f t="shared" ref="N19" si="8">L19+M19</f>
        <v>658801190.99999988</v>
      </c>
      <c r="P19" s="4" t="s">
        <v>16</v>
      </c>
      <c r="Q19" s="2">
        <v>23427</v>
      </c>
      <c r="R19" s="2">
        <v>56731</v>
      </c>
      <c r="S19" s="2">
        <v>3564</v>
      </c>
      <c r="T19" s="2">
        <v>0</v>
      </c>
      <c r="U19" s="2">
        <v>1695</v>
      </c>
      <c r="V19" s="2">
        <v>1308</v>
      </c>
      <c r="W19" s="2">
        <v>12523</v>
      </c>
      <c r="X19" s="2">
        <v>3178</v>
      </c>
      <c r="Y19" s="2">
        <v>1504</v>
      </c>
      <c r="Z19" s="2">
        <v>0</v>
      </c>
      <c r="AA19" s="1">
        <f t="shared" ref="AA19" si="9">Q19+S19+U19+W19+Y19</f>
        <v>42713</v>
      </c>
      <c r="AB19" s="13">
        <f t="shared" ref="AB19" si="10">R19+T19+V19+X19+Z19</f>
        <v>61217</v>
      </c>
      <c r="AC19" s="14">
        <f t="shared" ref="AC19" si="11">AA19+AB19</f>
        <v>103930</v>
      </c>
      <c r="AE19" s="4" t="s">
        <v>16</v>
      </c>
      <c r="AF19" s="2">
        <f t="shared" si="5"/>
        <v>4722.6617151150385</v>
      </c>
      <c r="AG19" s="2">
        <f t="shared" si="0"/>
        <v>7082.9957166275917</v>
      </c>
      <c r="AH19" s="2">
        <f t="shared" si="0"/>
        <v>6329.0404040404055</v>
      </c>
      <c r="AI19" s="2" t="str">
        <f t="shared" si="0"/>
        <v>N.A.</v>
      </c>
      <c r="AJ19" s="2">
        <f t="shared" si="0"/>
        <v>14147.16814159292</v>
      </c>
      <c r="AK19" s="2">
        <f t="shared" si="0"/>
        <v>27288.532110091743</v>
      </c>
      <c r="AL19" s="2">
        <f t="shared" si="0"/>
        <v>3283.4500519044968</v>
      </c>
      <c r="AM19" s="2">
        <f t="shared" si="0"/>
        <v>7234.0371302706108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4642.4412005712547</v>
      </c>
      <c r="AQ19" s="13">
        <f t="shared" ref="AQ19" si="13">IFERROR(M19/AB19, "N.A.")</f>
        <v>7522.5607265955514</v>
      </c>
      <c r="AR19" s="14">
        <f t="shared" ref="AR19" si="14">IFERROR(N19/AC19, "N.A.")</f>
        <v>6338.8933994034433</v>
      </c>
    </row>
    <row r="20" spans="1:44" ht="15" customHeight="1" thickBot="1" x14ac:dyDescent="0.3">
      <c r="A20" s="5" t="s">
        <v>0</v>
      </c>
      <c r="B20" s="42">
        <f>B19+C19</f>
        <v>512463225.99999988</v>
      </c>
      <c r="C20" s="43"/>
      <c r="D20" s="42">
        <f>D19+E19</f>
        <v>22556700.000000004</v>
      </c>
      <c r="E20" s="43"/>
      <c r="F20" s="42">
        <f>F19+G19</f>
        <v>59672850</v>
      </c>
      <c r="G20" s="43"/>
      <c r="H20" s="42">
        <f>H19+I19</f>
        <v>64108415.000000015</v>
      </c>
      <c r="I20" s="43"/>
      <c r="J20" s="42">
        <f>J19+K19</f>
        <v>0</v>
      </c>
      <c r="K20" s="43"/>
      <c r="L20" s="42">
        <f>L19+M19</f>
        <v>658801190.99999988</v>
      </c>
      <c r="M20" s="46"/>
      <c r="N20" s="22">
        <f>B20+D20+F20+H20+J20</f>
        <v>658801190.99999988</v>
      </c>
      <c r="P20" s="5" t="s">
        <v>0</v>
      </c>
      <c r="Q20" s="42">
        <f>Q19+R19</f>
        <v>80158</v>
      </c>
      <c r="R20" s="43"/>
      <c r="S20" s="42">
        <f>S19+T19</f>
        <v>3564</v>
      </c>
      <c r="T20" s="43"/>
      <c r="U20" s="42">
        <f>U19+V19</f>
        <v>3003</v>
      </c>
      <c r="V20" s="43"/>
      <c r="W20" s="42">
        <f>W19+X19</f>
        <v>15701</v>
      </c>
      <c r="X20" s="43"/>
      <c r="Y20" s="42">
        <f>Y19+Z19</f>
        <v>1504</v>
      </c>
      <c r="Z20" s="43"/>
      <c r="AA20" s="42">
        <f>AA19+AB19</f>
        <v>103930</v>
      </c>
      <c r="AB20" s="46"/>
      <c r="AC20" s="23">
        <f>Q20+S20+U20+W20+Y20</f>
        <v>103930</v>
      </c>
      <c r="AE20" s="5" t="s">
        <v>0</v>
      </c>
      <c r="AF20" s="44">
        <f>IFERROR(B20/Q20,"N.A.")</f>
        <v>6393.1638264427738</v>
      </c>
      <c r="AG20" s="45"/>
      <c r="AH20" s="44">
        <f>IFERROR(D20/S20,"N.A.")</f>
        <v>6329.0404040404055</v>
      </c>
      <c r="AI20" s="45"/>
      <c r="AJ20" s="44">
        <f>IFERROR(F20/U20,"N.A.")</f>
        <v>19871.078921078923</v>
      </c>
      <c r="AK20" s="45"/>
      <c r="AL20" s="44">
        <f>IFERROR(H20/W20,"N.A.")</f>
        <v>4083.0784663397244</v>
      </c>
      <c r="AM20" s="45"/>
      <c r="AN20" s="44">
        <f>IFERROR(J20/Y20,"N.A.")</f>
        <v>0</v>
      </c>
      <c r="AO20" s="45"/>
      <c r="AP20" s="44">
        <f>IFERROR(L20/AA20,"N.A.")</f>
        <v>6338.8933994034433</v>
      </c>
      <c r="AQ20" s="47"/>
      <c r="AR20" s="16">
        <f>IFERROR(N20/AC20, "N.A.")</f>
        <v>6338.8933994034433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36507731.000000007</v>
      </c>
      <c r="C27" s="2"/>
      <c r="D27" s="2">
        <v>17074200.000000004</v>
      </c>
      <c r="E27" s="2"/>
      <c r="F27" s="2">
        <v>23979450</v>
      </c>
      <c r="G27" s="2"/>
      <c r="H27" s="2">
        <v>34384587.000000007</v>
      </c>
      <c r="I27" s="2"/>
      <c r="J27" s="2">
        <v>0</v>
      </c>
      <c r="K27" s="2"/>
      <c r="L27" s="1">
        <f>B27+D27+F27+H27+J27</f>
        <v>111945968.00000003</v>
      </c>
      <c r="M27" s="13">
        <f>C27+E27+G27+I27+K27</f>
        <v>0</v>
      </c>
      <c r="N27" s="14">
        <f>L27+M27</f>
        <v>111945968.00000003</v>
      </c>
      <c r="P27" s="3" t="s">
        <v>12</v>
      </c>
      <c r="Q27" s="2">
        <v>5015</v>
      </c>
      <c r="R27" s="2">
        <v>0</v>
      </c>
      <c r="S27" s="2">
        <v>2302</v>
      </c>
      <c r="T27" s="2">
        <v>0</v>
      </c>
      <c r="U27" s="2">
        <v>1695</v>
      </c>
      <c r="V27" s="2">
        <v>0</v>
      </c>
      <c r="W27" s="2">
        <v>7999</v>
      </c>
      <c r="X27" s="2">
        <v>0</v>
      </c>
      <c r="Y27" s="2">
        <v>568</v>
      </c>
      <c r="Z27" s="2">
        <v>0</v>
      </c>
      <c r="AA27" s="1">
        <f>Q27+S27+U27+W27+Y27</f>
        <v>17579</v>
      </c>
      <c r="AB27" s="13">
        <f>R27+T27+V27+X27+Z27</f>
        <v>0</v>
      </c>
      <c r="AC27" s="14">
        <f>AA27+AB27</f>
        <v>17579</v>
      </c>
      <c r="AE27" s="3" t="s">
        <v>12</v>
      </c>
      <c r="AF27" s="2">
        <f>IFERROR(B27/Q27, "N.A.")</f>
        <v>7279.7070787637103</v>
      </c>
      <c r="AG27" s="2" t="str">
        <f t="shared" ref="AG27:AR31" si="15">IFERROR(C27/R27, "N.A.")</f>
        <v>N.A.</v>
      </c>
      <c r="AH27" s="2">
        <f t="shared" si="15"/>
        <v>7417.1155516941808</v>
      </c>
      <c r="AI27" s="2" t="str">
        <f t="shared" si="15"/>
        <v>N.A.</v>
      </c>
      <c r="AJ27" s="2">
        <f t="shared" si="15"/>
        <v>14147.16814159292</v>
      </c>
      <c r="AK27" s="2" t="str">
        <f t="shared" si="15"/>
        <v>N.A.</v>
      </c>
      <c r="AL27" s="2">
        <f t="shared" si="15"/>
        <v>4298.6107013376677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6368.1647420217323</v>
      </c>
      <c r="AQ27" s="13" t="str">
        <f t="shared" si="15"/>
        <v>N.A.</v>
      </c>
      <c r="AR27" s="14">
        <f t="shared" si="15"/>
        <v>6368.1647420217323</v>
      </c>
    </row>
    <row r="28" spans="1:44" ht="15" customHeight="1" thickBot="1" x14ac:dyDescent="0.3">
      <c r="A28" s="3" t="s">
        <v>13</v>
      </c>
      <c r="B28" s="2">
        <v>1838250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1838250</v>
      </c>
      <c r="M28" s="13">
        <f t="shared" si="16"/>
        <v>0</v>
      </c>
      <c r="N28" s="14">
        <f t="shared" ref="N28:N30" si="17">L28+M28</f>
        <v>1838250</v>
      </c>
      <c r="P28" s="3" t="s">
        <v>13</v>
      </c>
      <c r="Q28" s="2">
        <v>470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470</v>
      </c>
      <c r="AB28" s="13">
        <f t="shared" si="18"/>
        <v>0</v>
      </c>
      <c r="AC28" s="14">
        <f t="shared" ref="AC28:AC30" si="19">AA28+AB28</f>
        <v>470</v>
      </c>
      <c r="AE28" s="3" t="s">
        <v>13</v>
      </c>
      <c r="AF28" s="2">
        <f t="shared" ref="AF28:AF31" si="20">IFERROR(B28/Q28, "N.A.")</f>
        <v>3911.1702127659573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3911.1702127659573</v>
      </c>
      <c r="AQ28" s="13" t="str">
        <f t="shared" si="15"/>
        <v>N.A.</v>
      </c>
      <c r="AR28" s="14">
        <f t="shared" si="15"/>
        <v>3911.1702127659573</v>
      </c>
    </row>
    <row r="29" spans="1:44" ht="15" customHeight="1" thickBot="1" x14ac:dyDescent="0.3">
      <c r="A29" s="3" t="s">
        <v>14</v>
      </c>
      <c r="B29" s="2">
        <v>44927169.999999993</v>
      </c>
      <c r="C29" s="2">
        <v>257442629.99999997</v>
      </c>
      <c r="D29" s="2">
        <v>5482500</v>
      </c>
      <c r="E29" s="2"/>
      <c r="F29" s="2"/>
      <c r="G29" s="2">
        <v>30946200.000000004</v>
      </c>
      <c r="H29" s="2"/>
      <c r="I29" s="2">
        <v>16993770.000000004</v>
      </c>
      <c r="J29" s="2">
        <v>0</v>
      </c>
      <c r="K29" s="2"/>
      <c r="L29" s="1">
        <f t="shared" si="16"/>
        <v>50409669.999999993</v>
      </c>
      <c r="M29" s="13">
        <f t="shared" si="16"/>
        <v>305382600</v>
      </c>
      <c r="N29" s="14">
        <f t="shared" si="17"/>
        <v>355792270</v>
      </c>
      <c r="P29" s="3" t="s">
        <v>14</v>
      </c>
      <c r="Q29" s="2">
        <v>9264</v>
      </c>
      <c r="R29" s="2">
        <v>35763</v>
      </c>
      <c r="S29" s="2">
        <v>925</v>
      </c>
      <c r="T29" s="2">
        <v>0</v>
      </c>
      <c r="U29" s="2">
        <v>0</v>
      </c>
      <c r="V29" s="2">
        <v>940</v>
      </c>
      <c r="W29" s="2">
        <v>0</v>
      </c>
      <c r="X29" s="2">
        <v>2621</v>
      </c>
      <c r="Y29" s="2">
        <v>545</v>
      </c>
      <c r="Z29" s="2">
        <v>0</v>
      </c>
      <c r="AA29" s="1">
        <f t="shared" si="18"/>
        <v>10734</v>
      </c>
      <c r="AB29" s="13">
        <f t="shared" si="18"/>
        <v>39324</v>
      </c>
      <c r="AC29" s="14">
        <f t="shared" si="19"/>
        <v>50058</v>
      </c>
      <c r="AE29" s="3" t="s">
        <v>14</v>
      </c>
      <c r="AF29" s="2">
        <f t="shared" si="20"/>
        <v>4849.65133851468</v>
      </c>
      <c r="AG29" s="2">
        <f t="shared" si="15"/>
        <v>7198.5747839946307</v>
      </c>
      <c r="AH29" s="2">
        <f t="shared" si="15"/>
        <v>5927.0270270270266</v>
      </c>
      <c r="AI29" s="2" t="str">
        <f t="shared" si="15"/>
        <v>N.A.</v>
      </c>
      <c r="AJ29" s="2" t="str">
        <f t="shared" si="15"/>
        <v>N.A.</v>
      </c>
      <c r="AK29" s="2">
        <f t="shared" si="15"/>
        <v>32921.48936170213</v>
      </c>
      <c r="AL29" s="2" t="str">
        <f t="shared" si="15"/>
        <v>N.A.</v>
      </c>
      <c r="AM29" s="2">
        <f t="shared" si="15"/>
        <v>6483.6970621900055</v>
      </c>
      <c r="AN29" s="2">
        <f t="shared" si="15"/>
        <v>0</v>
      </c>
      <c r="AO29" s="2" t="str">
        <f t="shared" si="15"/>
        <v>N.A.</v>
      </c>
      <c r="AP29" s="15">
        <f t="shared" si="15"/>
        <v>4696.2614123346366</v>
      </c>
      <c r="AQ29" s="13">
        <f t="shared" si="15"/>
        <v>7765.8071406774488</v>
      </c>
      <c r="AR29" s="14">
        <f t="shared" si="15"/>
        <v>7107.6005833233448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>
        <v>0</v>
      </c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268</v>
      </c>
      <c r="X30" s="2">
        <v>0</v>
      </c>
      <c r="Y30" s="2">
        <v>391</v>
      </c>
      <c r="Z30" s="2">
        <v>0</v>
      </c>
      <c r="AA30" s="1">
        <f t="shared" si="18"/>
        <v>659</v>
      </c>
      <c r="AB30" s="13">
        <f t="shared" si="18"/>
        <v>0</v>
      </c>
      <c r="AC30" s="21">
        <f t="shared" si="19"/>
        <v>659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83273151</v>
      </c>
      <c r="C31" s="2">
        <v>257442629.99999997</v>
      </c>
      <c r="D31" s="2">
        <v>22556700</v>
      </c>
      <c r="E31" s="2"/>
      <c r="F31" s="2">
        <v>23979450</v>
      </c>
      <c r="G31" s="2">
        <v>30946200.000000004</v>
      </c>
      <c r="H31" s="2">
        <v>34384587</v>
      </c>
      <c r="I31" s="2">
        <v>16993770.000000004</v>
      </c>
      <c r="J31" s="2">
        <v>0</v>
      </c>
      <c r="K31" s="2"/>
      <c r="L31" s="1">
        <f t="shared" ref="L31" si="21">B31+D31+F31+H31+J31</f>
        <v>164193888</v>
      </c>
      <c r="M31" s="13">
        <f t="shared" ref="M31" si="22">C31+E31+G31+I31+K31</f>
        <v>305382600</v>
      </c>
      <c r="N31" s="21">
        <f t="shared" ref="N31" si="23">L31+M31</f>
        <v>469576488</v>
      </c>
      <c r="P31" s="4" t="s">
        <v>16</v>
      </c>
      <c r="Q31" s="2">
        <v>14749</v>
      </c>
      <c r="R31" s="2">
        <v>35763</v>
      </c>
      <c r="S31" s="2">
        <v>3227</v>
      </c>
      <c r="T31" s="2">
        <v>0</v>
      </c>
      <c r="U31" s="2">
        <v>1695</v>
      </c>
      <c r="V31" s="2">
        <v>940</v>
      </c>
      <c r="W31" s="2">
        <v>8267</v>
      </c>
      <c r="X31" s="2">
        <v>2621</v>
      </c>
      <c r="Y31" s="2">
        <v>1504</v>
      </c>
      <c r="Z31" s="2">
        <v>0</v>
      </c>
      <c r="AA31" s="1">
        <f t="shared" ref="AA31" si="24">Q31+S31+U31+W31+Y31</f>
        <v>29442</v>
      </c>
      <c r="AB31" s="13">
        <f t="shared" ref="AB31" si="25">R31+T31+V31+X31+Z31</f>
        <v>39324</v>
      </c>
      <c r="AC31" s="14">
        <f t="shared" ref="AC31" si="26">AA31+AB31</f>
        <v>68766</v>
      </c>
      <c r="AE31" s="4" t="s">
        <v>16</v>
      </c>
      <c r="AF31" s="2">
        <f t="shared" si="20"/>
        <v>5646.0201369584374</v>
      </c>
      <c r="AG31" s="2">
        <f t="shared" si="15"/>
        <v>7198.5747839946307</v>
      </c>
      <c r="AH31" s="2">
        <f t="shared" si="15"/>
        <v>6989.9907034397274</v>
      </c>
      <c r="AI31" s="2" t="str">
        <f t="shared" si="15"/>
        <v>N.A.</v>
      </c>
      <c r="AJ31" s="2">
        <f t="shared" si="15"/>
        <v>14147.16814159292</v>
      </c>
      <c r="AK31" s="2">
        <f t="shared" si="15"/>
        <v>32921.48936170213</v>
      </c>
      <c r="AL31" s="2">
        <f t="shared" si="15"/>
        <v>4159.2581347526311</v>
      </c>
      <c r="AM31" s="2">
        <f t="shared" si="15"/>
        <v>6483.6970621900055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5576.859180762176</v>
      </c>
      <c r="AQ31" s="13">
        <f t="shared" ref="AQ31" si="28">IFERROR(M31/AB31, "N.A.")</f>
        <v>7765.8071406774488</v>
      </c>
      <c r="AR31" s="14">
        <f t="shared" ref="AR31" si="29">IFERROR(N31/AC31, "N.A.")</f>
        <v>6828.6142570456332</v>
      </c>
    </row>
    <row r="32" spans="1:44" ht="15" customHeight="1" thickBot="1" x14ac:dyDescent="0.3">
      <c r="A32" s="5" t="s">
        <v>0</v>
      </c>
      <c r="B32" s="42">
        <f>B31+C31</f>
        <v>340715781</v>
      </c>
      <c r="C32" s="43"/>
      <c r="D32" s="42">
        <f>D31+E31</f>
        <v>22556700</v>
      </c>
      <c r="E32" s="43"/>
      <c r="F32" s="42">
        <f>F31+G31</f>
        <v>54925650</v>
      </c>
      <c r="G32" s="43"/>
      <c r="H32" s="42">
        <f>H31+I31</f>
        <v>51378357</v>
      </c>
      <c r="I32" s="43"/>
      <c r="J32" s="42">
        <f>J31+K31</f>
        <v>0</v>
      </c>
      <c r="K32" s="43"/>
      <c r="L32" s="42">
        <f>L31+M31</f>
        <v>469576488</v>
      </c>
      <c r="M32" s="46"/>
      <c r="N32" s="22">
        <f>B32+D32+F32+H32+J32</f>
        <v>469576488</v>
      </c>
      <c r="P32" s="5" t="s">
        <v>0</v>
      </c>
      <c r="Q32" s="42">
        <f>Q31+R31</f>
        <v>50512</v>
      </c>
      <c r="R32" s="43"/>
      <c r="S32" s="42">
        <f>S31+T31</f>
        <v>3227</v>
      </c>
      <c r="T32" s="43"/>
      <c r="U32" s="42">
        <f>U31+V31</f>
        <v>2635</v>
      </c>
      <c r="V32" s="43"/>
      <c r="W32" s="42">
        <f>W31+X31</f>
        <v>10888</v>
      </c>
      <c r="X32" s="43"/>
      <c r="Y32" s="42">
        <f>Y31+Z31</f>
        <v>1504</v>
      </c>
      <c r="Z32" s="43"/>
      <c r="AA32" s="42">
        <f>AA31+AB31</f>
        <v>68766</v>
      </c>
      <c r="AB32" s="46"/>
      <c r="AC32" s="23">
        <f>Q32+S32+U32+W32+Y32</f>
        <v>68766</v>
      </c>
      <c r="AE32" s="5" t="s">
        <v>0</v>
      </c>
      <c r="AF32" s="44">
        <f>IFERROR(B32/Q32,"N.A.")</f>
        <v>6745.244318181818</v>
      </c>
      <c r="AG32" s="45"/>
      <c r="AH32" s="44">
        <f>IFERROR(D32/S32,"N.A.")</f>
        <v>6989.9907034397274</v>
      </c>
      <c r="AI32" s="45"/>
      <c r="AJ32" s="44">
        <f>IFERROR(F32/U32,"N.A.")</f>
        <v>20844.648956356737</v>
      </c>
      <c r="AK32" s="45"/>
      <c r="AL32" s="44">
        <f>IFERROR(H32/W32,"N.A.")</f>
        <v>4718.8057494489349</v>
      </c>
      <c r="AM32" s="45"/>
      <c r="AN32" s="44">
        <f>IFERROR(J32/Y32,"N.A.")</f>
        <v>0</v>
      </c>
      <c r="AO32" s="45"/>
      <c r="AP32" s="44">
        <f>IFERROR(L32/AA32,"N.A.")</f>
        <v>6828.6142570456332</v>
      </c>
      <c r="AQ32" s="47"/>
      <c r="AR32" s="16">
        <f>IFERROR(N32/AC32, "N.A.")</f>
        <v>6828.6142570456332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6734057.9999999991</v>
      </c>
      <c r="I39" s="2"/>
      <c r="J39" s="2"/>
      <c r="K39" s="2"/>
      <c r="L39" s="1">
        <f>B39+D39+F39+H39+J39</f>
        <v>6734057.9999999991</v>
      </c>
      <c r="M39" s="13">
        <f>C39+E39+G39+I39+K39</f>
        <v>0</v>
      </c>
      <c r="N39" s="14">
        <f>L39+M39</f>
        <v>6734057.9999999991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4256</v>
      </c>
      <c r="X39" s="2">
        <v>0</v>
      </c>
      <c r="Y39" s="2">
        <v>0</v>
      </c>
      <c r="Z39" s="2">
        <v>0</v>
      </c>
      <c r="AA39" s="1">
        <f>Q39+S39+U39+W39+Y39</f>
        <v>4256</v>
      </c>
      <c r="AB39" s="13">
        <f>R39+T39+V39+X39+Z39</f>
        <v>0</v>
      </c>
      <c r="AC39" s="14">
        <f>AA39+AB39</f>
        <v>4256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1582.2504699248118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1582.2504699248118</v>
      </c>
      <c r="AQ39" s="13" t="str">
        <f t="shared" si="30"/>
        <v>N.A.</v>
      </c>
      <c r="AR39" s="14">
        <f t="shared" si="30"/>
        <v>1582.2504699248118</v>
      </c>
    </row>
    <row r="40" spans="1:44" ht="15" customHeight="1" thickBot="1" x14ac:dyDescent="0.3">
      <c r="A40" s="3" t="s">
        <v>13</v>
      </c>
      <c r="B40" s="2">
        <v>5871435.0000000009</v>
      </c>
      <c r="C40" s="2">
        <v>3833900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5871435.0000000009</v>
      </c>
      <c r="M40" s="13">
        <f t="shared" si="31"/>
        <v>3833900</v>
      </c>
      <c r="N40" s="14">
        <f t="shared" ref="N40:N42" si="32">L40+M40</f>
        <v>9705335</v>
      </c>
      <c r="P40" s="3" t="s">
        <v>13</v>
      </c>
      <c r="Q40" s="2">
        <v>2552</v>
      </c>
      <c r="R40" s="2">
        <v>788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2552</v>
      </c>
      <c r="AB40" s="13">
        <f t="shared" si="33"/>
        <v>788</v>
      </c>
      <c r="AC40" s="14">
        <f t="shared" ref="AC40:AC42" si="34">AA40+AB40</f>
        <v>3340</v>
      </c>
      <c r="AE40" s="3" t="s">
        <v>13</v>
      </c>
      <c r="AF40" s="2">
        <f t="shared" ref="AF40:AF43" si="35">IFERROR(B40/Q40, "N.A.")</f>
        <v>2300.7190438871476</v>
      </c>
      <c r="AG40" s="2">
        <f t="shared" si="30"/>
        <v>4865.3553299492387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2300.7190438871476</v>
      </c>
      <c r="AQ40" s="13">
        <f t="shared" si="30"/>
        <v>4865.3553299492387</v>
      </c>
      <c r="AR40" s="14">
        <f t="shared" si="30"/>
        <v>2905.7889221556884</v>
      </c>
    </row>
    <row r="41" spans="1:44" ht="15" customHeight="1" thickBot="1" x14ac:dyDescent="0.3">
      <c r="A41" s="3" t="s">
        <v>14</v>
      </c>
      <c r="B41" s="2">
        <v>21493210</v>
      </c>
      <c r="C41" s="2">
        <v>140548899.99999997</v>
      </c>
      <c r="D41" s="2">
        <v>0</v>
      </c>
      <c r="E41" s="2"/>
      <c r="F41" s="2"/>
      <c r="G41" s="2">
        <v>4747200</v>
      </c>
      <c r="H41" s="2"/>
      <c r="I41" s="2">
        <v>5996000</v>
      </c>
      <c r="J41" s="2"/>
      <c r="K41" s="2"/>
      <c r="L41" s="1">
        <f t="shared" si="31"/>
        <v>21493210</v>
      </c>
      <c r="M41" s="13">
        <f t="shared" si="31"/>
        <v>151292099.99999997</v>
      </c>
      <c r="N41" s="14">
        <f t="shared" si="32"/>
        <v>172785309.99999997</v>
      </c>
      <c r="P41" s="3" t="s">
        <v>14</v>
      </c>
      <c r="Q41" s="2">
        <v>6126</v>
      </c>
      <c r="R41" s="2">
        <v>20180</v>
      </c>
      <c r="S41" s="2">
        <v>337</v>
      </c>
      <c r="T41" s="2">
        <v>0</v>
      </c>
      <c r="U41" s="2">
        <v>0</v>
      </c>
      <c r="V41" s="2">
        <v>368</v>
      </c>
      <c r="W41" s="2">
        <v>0</v>
      </c>
      <c r="X41" s="2">
        <v>557</v>
      </c>
      <c r="Y41" s="2">
        <v>0</v>
      </c>
      <c r="Z41" s="2">
        <v>0</v>
      </c>
      <c r="AA41" s="1">
        <f t="shared" si="33"/>
        <v>6463</v>
      </c>
      <c r="AB41" s="13">
        <f t="shared" si="33"/>
        <v>21105</v>
      </c>
      <c r="AC41" s="14">
        <f t="shared" si="34"/>
        <v>27568</v>
      </c>
      <c r="AE41" s="3" t="s">
        <v>14</v>
      </c>
      <c r="AF41" s="2">
        <f t="shared" si="35"/>
        <v>3508.522690173033</v>
      </c>
      <c r="AG41" s="2">
        <f t="shared" si="30"/>
        <v>6964.7621407333982</v>
      </c>
      <c r="AH41" s="2">
        <f t="shared" si="30"/>
        <v>0</v>
      </c>
      <c r="AI41" s="2" t="str">
        <f t="shared" si="30"/>
        <v>N.A.</v>
      </c>
      <c r="AJ41" s="2" t="str">
        <f t="shared" si="30"/>
        <v>N.A.</v>
      </c>
      <c r="AK41" s="2">
        <f t="shared" si="30"/>
        <v>12900</v>
      </c>
      <c r="AL41" s="2" t="str">
        <f t="shared" si="30"/>
        <v>N.A.</v>
      </c>
      <c r="AM41" s="2">
        <f t="shared" si="30"/>
        <v>10764.811490125674</v>
      </c>
      <c r="AN41" s="2" t="str">
        <f t="shared" si="30"/>
        <v>N.A.</v>
      </c>
      <c r="AO41" s="2" t="str">
        <f t="shared" si="30"/>
        <v>N.A.</v>
      </c>
      <c r="AP41" s="15">
        <f t="shared" si="30"/>
        <v>3325.5779049976791</v>
      </c>
      <c r="AQ41" s="13">
        <f t="shared" si="30"/>
        <v>7168.5429992892668</v>
      </c>
      <c r="AR41" s="14">
        <f t="shared" si="30"/>
        <v>6267.6041062100976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27364645</v>
      </c>
      <c r="C43" s="2">
        <v>144382800</v>
      </c>
      <c r="D43" s="2">
        <v>0</v>
      </c>
      <c r="E43" s="2"/>
      <c r="F43" s="2"/>
      <c r="G43" s="2">
        <v>4747200</v>
      </c>
      <c r="H43" s="2">
        <v>6734057.9999999991</v>
      </c>
      <c r="I43" s="2">
        <v>5996000</v>
      </c>
      <c r="J43" s="2"/>
      <c r="K43" s="2"/>
      <c r="L43" s="1">
        <f t="shared" ref="L43" si="36">B43+D43+F43+H43+J43</f>
        <v>34098703</v>
      </c>
      <c r="M43" s="13">
        <f t="shared" ref="M43" si="37">C43+E43+G43+I43+K43</f>
        <v>155126000</v>
      </c>
      <c r="N43" s="21">
        <f t="shared" ref="N43" si="38">L43+M43</f>
        <v>189224703</v>
      </c>
      <c r="P43" s="4" t="s">
        <v>16</v>
      </c>
      <c r="Q43" s="2">
        <v>8678</v>
      </c>
      <c r="R43" s="2">
        <v>20968</v>
      </c>
      <c r="S43" s="2">
        <v>337</v>
      </c>
      <c r="T43" s="2">
        <v>0</v>
      </c>
      <c r="U43" s="2">
        <v>0</v>
      </c>
      <c r="V43" s="2">
        <v>368</v>
      </c>
      <c r="W43" s="2">
        <v>4256</v>
      </c>
      <c r="X43" s="2">
        <v>557</v>
      </c>
      <c r="Y43" s="2">
        <v>0</v>
      </c>
      <c r="Z43" s="2">
        <v>0</v>
      </c>
      <c r="AA43" s="1">
        <f t="shared" ref="AA43" si="39">Q43+S43+U43+W43+Y43</f>
        <v>13271</v>
      </c>
      <c r="AB43" s="13">
        <f t="shared" ref="AB43" si="40">R43+T43+V43+X43+Z43</f>
        <v>21893</v>
      </c>
      <c r="AC43" s="21">
        <f t="shared" ref="AC43" si="41">AA43+AB43</f>
        <v>35164</v>
      </c>
      <c r="AE43" s="4" t="s">
        <v>16</v>
      </c>
      <c r="AF43" s="2">
        <f t="shared" si="35"/>
        <v>3153.3354459552893</v>
      </c>
      <c r="AG43" s="2">
        <f t="shared" si="30"/>
        <v>6885.8641739793975</v>
      </c>
      <c r="AH43" s="2">
        <f t="shared" si="30"/>
        <v>0</v>
      </c>
      <c r="AI43" s="2" t="str">
        <f t="shared" si="30"/>
        <v>N.A.</v>
      </c>
      <c r="AJ43" s="2" t="str">
        <f t="shared" si="30"/>
        <v>N.A.</v>
      </c>
      <c r="AK43" s="2">
        <f t="shared" si="30"/>
        <v>12900</v>
      </c>
      <c r="AL43" s="2">
        <f t="shared" si="30"/>
        <v>1582.2504699248118</v>
      </c>
      <c r="AM43" s="2">
        <f t="shared" si="30"/>
        <v>10764.811490125674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2569.4147389043778</v>
      </c>
      <c r="AQ43" s="13">
        <f t="shared" ref="AQ43" si="43">IFERROR(M43/AB43, "N.A.")</f>
        <v>7085.6438130909419</v>
      </c>
      <c r="AR43" s="14">
        <f t="shared" ref="AR43" si="44">IFERROR(N43/AC43, "N.A.")</f>
        <v>5381.2052951882606</v>
      </c>
    </row>
    <row r="44" spans="1:44" ht="15" customHeight="1" thickBot="1" x14ac:dyDescent="0.3">
      <c r="A44" s="5" t="s">
        <v>0</v>
      </c>
      <c r="B44" s="42">
        <f>B43+C43</f>
        <v>171747445</v>
      </c>
      <c r="C44" s="43"/>
      <c r="D44" s="42">
        <f>D43+E43</f>
        <v>0</v>
      </c>
      <c r="E44" s="43"/>
      <c r="F44" s="42">
        <f>F43+G43</f>
        <v>4747200</v>
      </c>
      <c r="G44" s="43"/>
      <c r="H44" s="42">
        <f>H43+I43</f>
        <v>12730058</v>
      </c>
      <c r="I44" s="43"/>
      <c r="J44" s="42">
        <f>J43+K43</f>
        <v>0</v>
      </c>
      <c r="K44" s="43"/>
      <c r="L44" s="42">
        <f>L43+M43</f>
        <v>189224703</v>
      </c>
      <c r="M44" s="46"/>
      <c r="N44" s="22">
        <f>B44+D44+F44+H44+J44</f>
        <v>189224703</v>
      </c>
      <c r="P44" s="5" t="s">
        <v>0</v>
      </c>
      <c r="Q44" s="42">
        <f>Q43+R43</f>
        <v>29646</v>
      </c>
      <c r="R44" s="43"/>
      <c r="S44" s="42">
        <f>S43+T43</f>
        <v>337</v>
      </c>
      <c r="T44" s="43"/>
      <c r="U44" s="42">
        <f>U43+V43</f>
        <v>368</v>
      </c>
      <c r="V44" s="43"/>
      <c r="W44" s="42">
        <f>W43+X43</f>
        <v>4813</v>
      </c>
      <c r="X44" s="43"/>
      <c r="Y44" s="42">
        <f>Y43+Z43</f>
        <v>0</v>
      </c>
      <c r="Z44" s="43"/>
      <c r="AA44" s="42">
        <f>AA43+AB43</f>
        <v>35164</v>
      </c>
      <c r="AB44" s="46"/>
      <c r="AC44" s="22">
        <f>Q44+S44+U44+W44+Y44</f>
        <v>35164</v>
      </c>
      <c r="AE44" s="5" t="s">
        <v>0</v>
      </c>
      <c r="AF44" s="44">
        <f>IFERROR(B44/Q44,"N.A.")</f>
        <v>5793.2754840450652</v>
      </c>
      <c r="AG44" s="45"/>
      <c r="AH44" s="44">
        <f>IFERROR(D44/S44,"N.A.")</f>
        <v>0</v>
      </c>
      <c r="AI44" s="45"/>
      <c r="AJ44" s="44">
        <f>IFERROR(F44/U44,"N.A.")</f>
        <v>12900</v>
      </c>
      <c r="AK44" s="45"/>
      <c r="AL44" s="44">
        <f>IFERROR(H44/W44,"N.A.")</f>
        <v>2644.9320590068564</v>
      </c>
      <c r="AM44" s="45"/>
      <c r="AN44" s="44" t="str">
        <f>IFERROR(J44/Y44,"N.A.")</f>
        <v>N.A.</v>
      </c>
      <c r="AO44" s="45"/>
      <c r="AP44" s="44">
        <f>IFERROR(L44/AA44,"N.A.")</f>
        <v>5381.2052951882606</v>
      </c>
      <c r="AQ44" s="47"/>
      <c r="AR44" s="16">
        <f>IFERROR(N44/AC44, "N.A.")</f>
        <v>5381.2052951882606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11459500</v>
      </c>
      <c r="C15" s="2"/>
      <c r="D15" s="2">
        <v>3973200</v>
      </c>
      <c r="E15" s="2"/>
      <c r="F15" s="2">
        <v>4169500</v>
      </c>
      <c r="G15" s="2"/>
      <c r="H15" s="2">
        <v>16551600</v>
      </c>
      <c r="I15" s="2"/>
      <c r="J15" s="2">
        <v>0</v>
      </c>
      <c r="K15" s="2"/>
      <c r="L15" s="1">
        <f>B15+D15+F15+H15+J15</f>
        <v>36153800</v>
      </c>
      <c r="M15" s="13">
        <f>C15+E15+G15+I15+K15</f>
        <v>0</v>
      </c>
      <c r="N15" s="14">
        <f>L15+M15</f>
        <v>36153800</v>
      </c>
      <c r="P15" s="3" t="s">
        <v>12</v>
      </c>
      <c r="Q15" s="2">
        <v>1234</v>
      </c>
      <c r="R15" s="2">
        <v>0</v>
      </c>
      <c r="S15" s="2">
        <v>462</v>
      </c>
      <c r="T15" s="2">
        <v>0</v>
      </c>
      <c r="U15" s="2">
        <v>620</v>
      </c>
      <c r="V15" s="2">
        <v>0</v>
      </c>
      <c r="W15" s="2">
        <v>3702</v>
      </c>
      <c r="X15" s="2">
        <v>0</v>
      </c>
      <c r="Y15" s="2">
        <v>310</v>
      </c>
      <c r="Z15" s="2">
        <v>0</v>
      </c>
      <c r="AA15" s="1">
        <f>Q15+S15+U15+W15+Y15</f>
        <v>6328</v>
      </c>
      <c r="AB15" s="13">
        <f>R15+T15+V15+X15+Z15</f>
        <v>0</v>
      </c>
      <c r="AC15" s="14">
        <f>AA15+AB15</f>
        <v>6328</v>
      </c>
      <c r="AE15" s="3" t="s">
        <v>12</v>
      </c>
      <c r="AF15" s="2">
        <f>IFERROR(B15/Q15, "N.A.")</f>
        <v>9286.4667747163694</v>
      </c>
      <c r="AG15" s="2" t="str">
        <f t="shared" ref="AG15:AR19" si="0">IFERROR(C15/R15, "N.A.")</f>
        <v>N.A.</v>
      </c>
      <c r="AH15" s="2">
        <f t="shared" si="0"/>
        <v>8600</v>
      </c>
      <c r="AI15" s="2" t="str">
        <f t="shared" si="0"/>
        <v>N.A.</v>
      </c>
      <c r="AJ15" s="2">
        <f t="shared" si="0"/>
        <v>6725</v>
      </c>
      <c r="AK15" s="2" t="str">
        <f t="shared" si="0"/>
        <v>N.A.</v>
      </c>
      <c r="AL15" s="2">
        <f t="shared" si="0"/>
        <v>4470.9886547811993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5713.3059418457651</v>
      </c>
      <c r="AQ15" s="13" t="str">
        <f t="shared" si="0"/>
        <v>N.A.</v>
      </c>
      <c r="AR15" s="14">
        <f t="shared" si="0"/>
        <v>5713.3059418457651</v>
      </c>
    </row>
    <row r="16" spans="1:44" ht="15" customHeight="1" thickBot="1" x14ac:dyDescent="0.3">
      <c r="A16" s="3" t="s">
        <v>13</v>
      </c>
      <c r="B16" s="2">
        <v>1872400</v>
      </c>
      <c r="C16" s="2">
        <v>14354799.999999998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1872400</v>
      </c>
      <c r="M16" s="13">
        <f t="shared" si="1"/>
        <v>14354799.999999998</v>
      </c>
      <c r="N16" s="14">
        <f t="shared" ref="N16:N18" si="2">L16+M16</f>
        <v>16227199.999999998</v>
      </c>
      <c r="P16" s="3" t="s">
        <v>13</v>
      </c>
      <c r="Q16" s="2">
        <v>302</v>
      </c>
      <c r="R16" s="2">
        <v>2575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302</v>
      </c>
      <c r="AB16" s="13">
        <f t="shared" si="3"/>
        <v>2575</v>
      </c>
      <c r="AC16" s="14">
        <f t="shared" ref="AC16:AC18" si="4">AA16+AB16</f>
        <v>2877</v>
      </c>
      <c r="AE16" s="3" t="s">
        <v>13</v>
      </c>
      <c r="AF16" s="2">
        <f t="shared" ref="AF16:AF19" si="5">IFERROR(B16/Q16, "N.A.")</f>
        <v>6200</v>
      </c>
      <c r="AG16" s="2">
        <f t="shared" si="0"/>
        <v>5574.6796116504847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6200</v>
      </c>
      <c r="AQ16" s="13">
        <f t="shared" si="0"/>
        <v>5574.6796116504847</v>
      </c>
      <c r="AR16" s="14">
        <f t="shared" si="0"/>
        <v>5640.319777546054</v>
      </c>
    </row>
    <row r="17" spans="1:44" ht="15" customHeight="1" thickBot="1" x14ac:dyDescent="0.3">
      <c r="A17" s="3" t="s">
        <v>14</v>
      </c>
      <c r="B17" s="2">
        <v>21531840</v>
      </c>
      <c r="C17" s="2">
        <v>70418332.000000015</v>
      </c>
      <c r="D17" s="2"/>
      <c r="E17" s="2"/>
      <c r="F17" s="2"/>
      <c r="G17" s="2">
        <v>3775000</v>
      </c>
      <c r="H17" s="2"/>
      <c r="I17" s="2">
        <v>0</v>
      </c>
      <c r="J17" s="2">
        <v>0</v>
      </c>
      <c r="K17" s="2"/>
      <c r="L17" s="1">
        <f t="shared" si="1"/>
        <v>21531840</v>
      </c>
      <c r="M17" s="13">
        <f t="shared" si="1"/>
        <v>74193332.000000015</v>
      </c>
      <c r="N17" s="14">
        <f t="shared" si="2"/>
        <v>95725172.000000015</v>
      </c>
      <c r="P17" s="3" t="s">
        <v>14</v>
      </c>
      <c r="Q17" s="2">
        <v>4929</v>
      </c>
      <c r="R17" s="2">
        <v>8951</v>
      </c>
      <c r="S17" s="2">
        <v>0</v>
      </c>
      <c r="T17" s="2">
        <v>0</v>
      </c>
      <c r="U17" s="2">
        <v>0</v>
      </c>
      <c r="V17" s="2">
        <v>302</v>
      </c>
      <c r="W17" s="2">
        <v>0</v>
      </c>
      <c r="X17" s="2">
        <v>462</v>
      </c>
      <c r="Y17" s="2">
        <v>462</v>
      </c>
      <c r="Z17" s="2">
        <v>0</v>
      </c>
      <c r="AA17" s="1">
        <f t="shared" si="3"/>
        <v>5391</v>
      </c>
      <c r="AB17" s="13">
        <f t="shared" si="3"/>
        <v>9715</v>
      </c>
      <c r="AC17" s="14">
        <f t="shared" si="4"/>
        <v>15106</v>
      </c>
      <c r="AE17" s="3" t="s">
        <v>14</v>
      </c>
      <c r="AF17" s="2">
        <f t="shared" si="5"/>
        <v>4368.3992696287278</v>
      </c>
      <c r="AG17" s="2">
        <f t="shared" si="0"/>
        <v>7867.0910512791879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12500</v>
      </c>
      <c r="AL17" s="2" t="str">
        <f t="shared" si="0"/>
        <v>N.A.</v>
      </c>
      <c r="AM17" s="2">
        <f t="shared" si="0"/>
        <v>0</v>
      </c>
      <c r="AN17" s="2">
        <f t="shared" si="0"/>
        <v>0</v>
      </c>
      <c r="AO17" s="2" t="str">
        <f t="shared" si="0"/>
        <v>N.A.</v>
      </c>
      <c r="AP17" s="15">
        <f t="shared" si="0"/>
        <v>3994.0345019476904</v>
      </c>
      <c r="AQ17" s="13">
        <f t="shared" si="0"/>
        <v>7636.9873391662395</v>
      </c>
      <c r="AR17" s="14">
        <f t="shared" si="0"/>
        <v>6336.8973917648627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34863740</v>
      </c>
      <c r="C19" s="2">
        <v>84773132</v>
      </c>
      <c r="D19" s="2">
        <v>3973200</v>
      </c>
      <c r="E19" s="2"/>
      <c r="F19" s="2">
        <v>4169500</v>
      </c>
      <c r="G19" s="2">
        <v>3775000</v>
      </c>
      <c r="H19" s="2">
        <v>16551600</v>
      </c>
      <c r="I19" s="2">
        <v>0</v>
      </c>
      <c r="J19" s="2">
        <v>0</v>
      </c>
      <c r="K19" s="2"/>
      <c r="L19" s="1">
        <f t="shared" ref="L19" si="6">B19+D19+F19+H19+J19</f>
        <v>59558040</v>
      </c>
      <c r="M19" s="13">
        <f t="shared" ref="M19" si="7">C19+E19+G19+I19+K19</f>
        <v>88548132</v>
      </c>
      <c r="N19" s="21">
        <f t="shared" ref="N19" si="8">L19+M19</f>
        <v>148106172</v>
      </c>
      <c r="P19" s="4" t="s">
        <v>16</v>
      </c>
      <c r="Q19" s="2">
        <v>6465</v>
      </c>
      <c r="R19" s="2">
        <v>11526</v>
      </c>
      <c r="S19" s="2">
        <v>462</v>
      </c>
      <c r="T19" s="2">
        <v>0</v>
      </c>
      <c r="U19" s="2">
        <v>620</v>
      </c>
      <c r="V19" s="2">
        <v>302</v>
      </c>
      <c r="W19" s="2">
        <v>3702</v>
      </c>
      <c r="X19" s="2">
        <v>462</v>
      </c>
      <c r="Y19" s="2">
        <v>772</v>
      </c>
      <c r="Z19" s="2">
        <v>0</v>
      </c>
      <c r="AA19" s="1">
        <f t="shared" ref="AA19" si="9">Q19+S19+U19+W19+Y19</f>
        <v>12021</v>
      </c>
      <c r="AB19" s="13">
        <f t="shared" ref="AB19" si="10">R19+T19+V19+X19+Z19</f>
        <v>12290</v>
      </c>
      <c r="AC19" s="14">
        <f t="shared" ref="AC19" si="11">AA19+AB19</f>
        <v>24311</v>
      </c>
      <c r="AE19" s="4" t="s">
        <v>16</v>
      </c>
      <c r="AF19" s="2">
        <f t="shared" si="5"/>
        <v>5392.6898685228152</v>
      </c>
      <c r="AG19" s="2">
        <f t="shared" si="0"/>
        <v>7354.9481173000177</v>
      </c>
      <c r="AH19" s="2">
        <f t="shared" si="0"/>
        <v>8600</v>
      </c>
      <c r="AI19" s="2" t="str">
        <f t="shared" si="0"/>
        <v>N.A.</v>
      </c>
      <c r="AJ19" s="2">
        <f t="shared" si="0"/>
        <v>6725</v>
      </c>
      <c r="AK19" s="2">
        <f t="shared" si="0"/>
        <v>12500</v>
      </c>
      <c r="AL19" s="2">
        <f t="shared" si="0"/>
        <v>4470.9886547811993</v>
      </c>
      <c r="AM19" s="2">
        <f t="shared" si="0"/>
        <v>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4954.499625655104</v>
      </c>
      <c r="AQ19" s="13">
        <f t="shared" ref="AQ19" si="13">IFERROR(M19/AB19, "N.A.")</f>
        <v>7204.8927583401137</v>
      </c>
      <c r="AR19" s="14">
        <f t="shared" ref="AR19" si="14">IFERROR(N19/AC19, "N.A.")</f>
        <v>6092.146435769816</v>
      </c>
    </row>
    <row r="20" spans="1:44" ht="15" customHeight="1" thickBot="1" x14ac:dyDescent="0.3">
      <c r="A20" s="5" t="s">
        <v>0</v>
      </c>
      <c r="B20" s="42">
        <f>B19+C19</f>
        <v>119636872</v>
      </c>
      <c r="C20" s="43"/>
      <c r="D20" s="42">
        <f>D19+E19</f>
        <v>3973200</v>
      </c>
      <c r="E20" s="43"/>
      <c r="F20" s="42">
        <f>F19+G19</f>
        <v>7944500</v>
      </c>
      <c r="G20" s="43"/>
      <c r="H20" s="42">
        <f>H19+I19</f>
        <v>16551600</v>
      </c>
      <c r="I20" s="43"/>
      <c r="J20" s="42">
        <f>J19+K19</f>
        <v>0</v>
      </c>
      <c r="K20" s="43"/>
      <c r="L20" s="42">
        <f>L19+M19</f>
        <v>148106172</v>
      </c>
      <c r="M20" s="46"/>
      <c r="N20" s="22">
        <f>B20+D20+F20+H20+J20</f>
        <v>148106172</v>
      </c>
      <c r="P20" s="5" t="s">
        <v>0</v>
      </c>
      <c r="Q20" s="42">
        <f>Q19+R19</f>
        <v>17991</v>
      </c>
      <c r="R20" s="43"/>
      <c r="S20" s="42">
        <f>S19+T19</f>
        <v>462</v>
      </c>
      <c r="T20" s="43"/>
      <c r="U20" s="42">
        <f>U19+V19</f>
        <v>922</v>
      </c>
      <c r="V20" s="43"/>
      <c r="W20" s="42">
        <f>W19+X19</f>
        <v>4164</v>
      </c>
      <c r="X20" s="43"/>
      <c r="Y20" s="42">
        <f>Y19+Z19</f>
        <v>772</v>
      </c>
      <c r="Z20" s="43"/>
      <c r="AA20" s="42">
        <f>AA19+AB19</f>
        <v>24311</v>
      </c>
      <c r="AB20" s="46"/>
      <c r="AC20" s="23">
        <f>Q20+S20+U20+W20+Y20</f>
        <v>24311</v>
      </c>
      <c r="AE20" s="5" t="s">
        <v>0</v>
      </c>
      <c r="AF20" s="44">
        <f>IFERROR(B20/Q20,"N.A.")</f>
        <v>6649.8177977877831</v>
      </c>
      <c r="AG20" s="45"/>
      <c r="AH20" s="44">
        <f>IFERROR(D20/S20,"N.A.")</f>
        <v>8600</v>
      </c>
      <c r="AI20" s="45"/>
      <c r="AJ20" s="44">
        <f>IFERROR(F20/U20,"N.A.")</f>
        <v>8616.5943600867686</v>
      </c>
      <c r="AK20" s="45"/>
      <c r="AL20" s="44">
        <f>IFERROR(H20/W20,"N.A.")</f>
        <v>3974.9279538904898</v>
      </c>
      <c r="AM20" s="45"/>
      <c r="AN20" s="44">
        <f>IFERROR(J20/Y20,"N.A.")</f>
        <v>0</v>
      </c>
      <c r="AO20" s="45"/>
      <c r="AP20" s="44">
        <f>IFERROR(L20/AA20,"N.A.")</f>
        <v>6092.146435769816</v>
      </c>
      <c r="AQ20" s="47"/>
      <c r="AR20" s="16">
        <f>IFERROR(N20/AC20, "N.A.")</f>
        <v>6092.146435769816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11459500</v>
      </c>
      <c r="C27" s="2"/>
      <c r="D27" s="2">
        <v>3973200</v>
      </c>
      <c r="E27" s="2"/>
      <c r="F27" s="2">
        <v>2170000</v>
      </c>
      <c r="G27" s="2"/>
      <c r="H27" s="2">
        <v>13469600</v>
      </c>
      <c r="I27" s="2"/>
      <c r="J27" s="2">
        <v>0</v>
      </c>
      <c r="K27" s="2"/>
      <c r="L27" s="1">
        <f>B27+D27+F27+H27+J27</f>
        <v>31072300</v>
      </c>
      <c r="M27" s="13">
        <f>C27+E27+G27+I27+K27</f>
        <v>0</v>
      </c>
      <c r="N27" s="14">
        <f>L27+M27</f>
        <v>31072300</v>
      </c>
      <c r="P27" s="3" t="s">
        <v>12</v>
      </c>
      <c r="Q27" s="2">
        <v>1234</v>
      </c>
      <c r="R27" s="2">
        <v>0</v>
      </c>
      <c r="S27" s="2">
        <v>462</v>
      </c>
      <c r="T27" s="2">
        <v>0</v>
      </c>
      <c r="U27" s="2">
        <v>310</v>
      </c>
      <c r="V27" s="2">
        <v>0</v>
      </c>
      <c r="W27" s="2">
        <v>2468</v>
      </c>
      <c r="X27" s="2">
        <v>0</v>
      </c>
      <c r="Y27" s="2">
        <v>310</v>
      </c>
      <c r="Z27" s="2">
        <v>0</v>
      </c>
      <c r="AA27" s="1">
        <f>Q27+S27+U27+W27+Y27</f>
        <v>4784</v>
      </c>
      <c r="AB27" s="13">
        <f>R27+T27+V27+X27+Z27</f>
        <v>0</v>
      </c>
      <c r="AC27" s="14">
        <f>AA27+AB27</f>
        <v>4784</v>
      </c>
      <c r="AE27" s="3" t="s">
        <v>12</v>
      </c>
      <c r="AF27" s="2">
        <f>IFERROR(B27/Q27, "N.A.")</f>
        <v>9286.4667747163694</v>
      </c>
      <c r="AG27" s="2" t="str">
        <f t="shared" ref="AG27:AR31" si="15">IFERROR(C27/R27, "N.A.")</f>
        <v>N.A.</v>
      </c>
      <c r="AH27" s="2">
        <f t="shared" si="15"/>
        <v>8600</v>
      </c>
      <c r="AI27" s="2" t="str">
        <f t="shared" si="15"/>
        <v>N.A.</v>
      </c>
      <c r="AJ27" s="2">
        <f t="shared" si="15"/>
        <v>7000</v>
      </c>
      <c r="AK27" s="2" t="str">
        <f t="shared" si="15"/>
        <v>N.A.</v>
      </c>
      <c r="AL27" s="2">
        <f t="shared" si="15"/>
        <v>5457.6985413290113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6495.0459866220735</v>
      </c>
      <c r="AQ27" s="13" t="str">
        <f t="shared" si="15"/>
        <v>N.A.</v>
      </c>
      <c r="AR27" s="14">
        <f t="shared" si="15"/>
        <v>6495.0459866220735</v>
      </c>
    </row>
    <row r="28" spans="1:44" ht="15" customHeight="1" thickBot="1" x14ac:dyDescent="0.3">
      <c r="A28" s="3" t="s">
        <v>13</v>
      </c>
      <c r="B28" s="2"/>
      <c r="C28" s="2">
        <v>8878800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8878800</v>
      </c>
      <c r="N28" s="14">
        <f t="shared" ref="N28:N30" si="17">L28+M28</f>
        <v>8878800</v>
      </c>
      <c r="P28" s="3" t="s">
        <v>13</v>
      </c>
      <c r="Q28" s="2">
        <v>0</v>
      </c>
      <c r="R28" s="2">
        <v>1510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1510</v>
      </c>
      <c r="AC28" s="14">
        <f t="shared" ref="AC28:AC30" si="19">AA28+AB28</f>
        <v>1510</v>
      </c>
      <c r="AE28" s="3" t="s">
        <v>13</v>
      </c>
      <c r="AF28" s="2" t="str">
        <f t="shared" ref="AF28:AF31" si="20">IFERROR(B28/Q28, "N.A.")</f>
        <v>N.A.</v>
      </c>
      <c r="AG28" s="2">
        <f t="shared" si="15"/>
        <v>5880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>
        <f t="shared" si="15"/>
        <v>5880</v>
      </c>
      <c r="AR28" s="14">
        <f t="shared" si="15"/>
        <v>5880</v>
      </c>
    </row>
    <row r="29" spans="1:44" ht="15" customHeight="1" thickBot="1" x14ac:dyDescent="0.3">
      <c r="A29" s="3" t="s">
        <v>14</v>
      </c>
      <c r="B29" s="2">
        <v>11381719.999999998</v>
      </c>
      <c r="C29" s="2">
        <v>36032000</v>
      </c>
      <c r="D29" s="2"/>
      <c r="E29" s="2"/>
      <c r="F29" s="2"/>
      <c r="G29" s="2">
        <v>3775000</v>
      </c>
      <c r="H29" s="2"/>
      <c r="I29" s="2"/>
      <c r="J29" s="2"/>
      <c r="K29" s="2"/>
      <c r="L29" s="1">
        <f t="shared" si="16"/>
        <v>11381719.999999998</v>
      </c>
      <c r="M29" s="13">
        <f t="shared" si="16"/>
        <v>39807000</v>
      </c>
      <c r="N29" s="14">
        <f t="shared" si="17"/>
        <v>51188720</v>
      </c>
      <c r="P29" s="3" t="s">
        <v>14</v>
      </c>
      <c r="Q29" s="2">
        <v>3082</v>
      </c>
      <c r="R29" s="2">
        <v>5252</v>
      </c>
      <c r="S29" s="2">
        <v>0</v>
      </c>
      <c r="T29" s="2">
        <v>0</v>
      </c>
      <c r="U29" s="2">
        <v>0</v>
      </c>
      <c r="V29" s="2">
        <v>302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3082</v>
      </c>
      <c r="AB29" s="13">
        <f t="shared" si="18"/>
        <v>5554</v>
      </c>
      <c r="AC29" s="14">
        <f t="shared" si="19"/>
        <v>8636</v>
      </c>
      <c r="AE29" s="3" t="s">
        <v>14</v>
      </c>
      <c r="AF29" s="2">
        <f t="shared" si="20"/>
        <v>3692.9656067488636</v>
      </c>
      <c r="AG29" s="2">
        <f t="shared" si="15"/>
        <v>6860.6245239908603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12500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3692.9656067488636</v>
      </c>
      <c r="AQ29" s="13">
        <f t="shared" si="15"/>
        <v>7167.2668347137196</v>
      </c>
      <c r="AR29" s="14">
        <f t="shared" si="15"/>
        <v>5927.3645206113943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22841220.000000004</v>
      </c>
      <c r="C31" s="2">
        <v>44910800</v>
      </c>
      <c r="D31" s="2">
        <v>3973200</v>
      </c>
      <c r="E31" s="2"/>
      <c r="F31" s="2">
        <v>2170000</v>
      </c>
      <c r="G31" s="2">
        <v>3775000</v>
      </c>
      <c r="H31" s="2">
        <v>13469600</v>
      </c>
      <c r="I31" s="2"/>
      <c r="J31" s="2">
        <v>0</v>
      </c>
      <c r="K31" s="2"/>
      <c r="L31" s="1">
        <f t="shared" ref="L31" si="21">B31+D31+F31+H31+J31</f>
        <v>42454020</v>
      </c>
      <c r="M31" s="13">
        <f t="shared" ref="M31" si="22">C31+E31+G31+I31+K31</f>
        <v>48685800</v>
      </c>
      <c r="N31" s="21">
        <f t="shared" ref="N31" si="23">L31+M31</f>
        <v>91139820</v>
      </c>
      <c r="P31" s="4" t="s">
        <v>16</v>
      </c>
      <c r="Q31" s="2">
        <v>4316</v>
      </c>
      <c r="R31" s="2">
        <v>6762</v>
      </c>
      <c r="S31" s="2">
        <v>462</v>
      </c>
      <c r="T31" s="2">
        <v>0</v>
      </c>
      <c r="U31" s="2">
        <v>310</v>
      </c>
      <c r="V31" s="2">
        <v>302</v>
      </c>
      <c r="W31" s="2">
        <v>2468</v>
      </c>
      <c r="X31" s="2">
        <v>0</v>
      </c>
      <c r="Y31" s="2">
        <v>310</v>
      </c>
      <c r="Z31" s="2">
        <v>0</v>
      </c>
      <c r="AA31" s="1">
        <f t="shared" ref="AA31" si="24">Q31+S31+U31+W31+Y31</f>
        <v>7866</v>
      </c>
      <c r="AB31" s="13">
        <f t="shared" ref="AB31" si="25">R31+T31+V31+X31+Z31</f>
        <v>7064</v>
      </c>
      <c r="AC31" s="14">
        <f t="shared" ref="AC31" si="26">AA31+AB31</f>
        <v>14930</v>
      </c>
      <c r="AE31" s="4" t="s">
        <v>16</v>
      </c>
      <c r="AF31" s="2">
        <f t="shared" si="20"/>
        <v>5292.2196478220585</v>
      </c>
      <c r="AG31" s="2">
        <f t="shared" si="15"/>
        <v>6641.6444838805091</v>
      </c>
      <c r="AH31" s="2">
        <f t="shared" si="15"/>
        <v>8600</v>
      </c>
      <c r="AI31" s="2" t="str">
        <f t="shared" si="15"/>
        <v>N.A.</v>
      </c>
      <c r="AJ31" s="2">
        <f t="shared" si="15"/>
        <v>7000</v>
      </c>
      <c r="AK31" s="2">
        <f t="shared" si="15"/>
        <v>12500</v>
      </c>
      <c r="AL31" s="2">
        <f t="shared" si="15"/>
        <v>5457.6985413290113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5397.1548436308158</v>
      </c>
      <c r="AQ31" s="13">
        <f t="shared" ref="AQ31" si="28">IFERROR(M31/AB31, "N.A.")</f>
        <v>6892.1007927519822</v>
      </c>
      <c r="AR31" s="14">
        <f t="shared" ref="AR31" si="29">IFERROR(N31/AC31, "N.A.")</f>
        <v>6104.4755525787004</v>
      </c>
    </row>
    <row r="32" spans="1:44" ht="15" customHeight="1" thickBot="1" x14ac:dyDescent="0.3">
      <c r="A32" s="5" t="s">
        <v>0</v>
      </c>
      <c r="B32" s="42">
        <f>B31+C31</f>
        <v>67752020</v>
      </c>
      <c r="C32" s="43"/>
      <c r="D32" s="42">
        <f>D31+E31</f>
        <v>3973200</v>
      </c>
      <c r="E32" s="43"/>
      <c r="F32" s="42">
        <f>F31+G31</f>
        <v>5945000</v>
      </c>
      <c r="G32" s="43"/>
      <c r="H32" s="42">
        <f>H31+I31</f>
        <v>13469600</v>
      </c>
      <c r="I32" s="43"/>
      <c r="J32" s="42">
        <f>J31+K31</f>
        <v>0</v>
      </c>
      <c r="K32" s="43"/>
      <c r="L32" s="42">
        <f>L31+M31</f>
        <v>91139820</v>
      </c>
      <c r="M32" s="46"/>
      <c r="N32" s="22">
        <f>B32+D32+F32+H32+J32</f>
        <v>91139820</v>
      </c>
      <c r="P32" s="5" t="s">
        <v>0</v>
      </c>
      <c r="Q32" s="42">
        <f>Q31+R31</f>
        <v>11078</v>
      </c>
      <c r="R32" s="43"/>
      <c r="S32" s="42">
        <f>S31+T31</f>
        <v>462</v>
      </c>
      <c r="T32" s="43"/>
      <c r="U32" s="42">
        <f>U31+V31</f>
        <v>612</v>
      </c>
      <c r="V32" s="43"/>
      <c r="W32" s="42">
        <f>W31+X31</f>
        <v>2468</v>
      </c>
      <c r="X32" s="43"/>
      <c r="Y32" s="42">
        <f>Y31+Z31</f>
        <v>310</v>
      </c>
      <c r="Z32" s="43"/>
      <c r="AA32" s="42">
        <f>AA31+AB31</f>
        <v>14930</v>
      </c>
      <c r="AB32" s="46"/>
      <c r="AC32" s="23">
        <f>Q32+S32+U32+W32+Y32</f>
        <v>14930</v>
      </c>
      <c r="AE32" s="5" t="s">
        <v>0</v>
      </c>
      <c r="AF32" s="44">
        <f>IFERROR(B32/Q32,"N.A.")</f>
        <v>6115.9072034663295</v>
      </c>
      <c r="AG32" s="45"/>
      <c r="AH32" s="44">
        <f>IFERROR(D32/S32,"N.A.")</f>
        <v>8600</v>
      </c>
      <c r="AI32" s="45"/>
      <c r="AJ32" s="44">
        <f>IFERROR(F32/U32,"N.A.")</f>
        <v>9714.0522875816987</v>
      </c>
      <c r="AK32" s="45"/>
      <c r="AL32" s="44">
        <f>IFERROR(H32/W32,"N.A.")</f>
        <v>5457.6985413290113</v>
      </c>
      <c r="AM32" s="45"/>
      <c r="AN32" s="44">
        <f>IFERROR(J32/Y32,"N.A.")</f>
        <v>0</v>
      </c>
      <c r="AO32" s="45"/>
      <c r="AP32" s="44">
        <f>IFERROR(L32/AA32,"N.A.")</f>
        <v>6104.4755525787004</v>
      </c>
      <c r="AQ32" s="47"/>
      <c r="AR32" s="16">
        <f>IFERROR(N32/AC32, "N.A.")</f>
        <v>6104.4755525787004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>
        <v>1999500</v>
      </c>
      <c r="G39" s="2"/>
      <c r="H39" s="2">
        <v>3082000</v>
      </c>
      <c r="I39" s="2"/>
      <c r="J39" s="2"/>
      <c r="K39" s="2"/>
      <c r="L39" s="1">
        <f>B39+D39+F39+H39+J39</f>
        <v>5081500</v>
      </c>
      <c r="M39" s="13">
        <f>C39+E39+G39+I39+K39</f>
        <v>0</v>
      </c>
      <c r="N39" s="14">
        <f>L39+M39</f>
        <v>5081500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310</v>
      </c>
      <c r="V39" s="2">
        <v>0</v>
      </c>
      <c r="W39" s="2">
        <v>1234</v>
      </c>
      <c r="X39" s="2">
        <v>0</v>
      </c>
      <c r="Y39" s="2">
        <v>0</v>
      </c>
      <c r="Z39" s="2">
        <v>0</v>
      </c>
      <c r="AA39" s="1">
        <f>Q39+S39+U39+W39+Y39</f>
        <v>1544</v>
      </c>
      <c r="AB39" s="13">
        <f>R39+T39+V39+X39+Z39</f>
        <v>0</v>
      </c>
      <c r="AC39" s="14">
        <f>AA39+AB39</f>
        <v>1544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6450</v>
      </c>
      <c r="AK39" s="2" t="str">
        <f t="shared" si="30"/>
        <v>N.A.</v>
      </c>
      <c r="AL39" s="2">
        <f t="shared" si="30"/>
        <v>2497.5688816855754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3291.1269430051811</v>
      </c>
      <c r="AQ39" s="13" t="str">
        <f t="shared" si="30"/>
        <v>N.A.</v>
      </c>
      <c r="AR39" s="14">
        <f t="shared" si="30"/>
        <v>3291.1269430051811</v>
      </c>
    </row>
    <row r="40" spans="1:44" ht="15" customHeight="1" thickBot="1" x14ac:dyDescent="0.3">
      <c r="A40" s="3" t="s">
        <v>13</v>
      </c>
      <c r="B40" s="2">
        <v>1872400</v>
      </c>
      <c r="C40" s="2">
        <v>5476000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1872400</v>
      </c>
      <c r="M40" s="13">
        <f t="shared" si="31"/>
        <v>5476000</v>
      </c>
      <c r="N40" s="14">
        <f t="shared" ref="N40:N42" si="32">L40+M40</f>
        <v>7348400</v>
      </c>
      <c r="P40" s="3" t="s">
        <v>13</v>
      </c>
      <c r="Q40" s="2">
        <v>302</v>
      </c>
      <c r="R40" s="2">
        <v>1065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302</v>
      </c>
      <c r="AB40" s="13">
        <f t="shared" si="33"/>
        <v>1065</v>
      </c>
      <c r="AC40" s="14">
        <f t="shared" ref="AC40:AC42" si="34">AA40+AB40</f>
        <v>1367</v>
      </c>
      <c r="AE40" s="3" t="s">
        <v>13</v>
      </c>
      <c r="AF40" s="2">
        <f t="shared" ref="AF40:AF43" si="35">IFERROR(B40/Q40, "N.A.")</f>
        <v>6200</v>
      </c>
      <c r="AG40" s="2">
        <f t="shared" si="30"/>
        <v>5141.7840375586857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6200</v>
      </c>
      <c r="AQ40" s="13">
        <f t="shared" si="30"/>
        <v>5141.7840375586857</v>
      </c>
      <c r="AR40" s="14">
        <f t="shared" si="30"/>
        <v>5375.5669348939282</v>
      </c>
    </row>
    <row r="41" spans="1:44" ht="15" customHeight="1" thickBot="1" x14ac:dyDescent="0.3">
      <c r="A41" s="3" t="s">
        <v>14</v>
      </c>
      <c r="B41" s="2">
        <v>10150120</v>
      </c>
      <c r="C41" s="2">
        <v>34386332</v>
      </c>
      <c r="D41" s="2"/>
      <c r="E41" s="2"/>
      <c r="F41" s="2"/>
      <c r="G41" s="2"/>
      <c r="H41" s="2"/>
      <c r="I41" s="2">
        <v>0</v>
      </c>
      <c r="J41" s="2">
        <v>0</v>
      </c>
      <c r="K41" s="2"/>
      <c r="L41" s="1">
        <f t="shared" si="31"/>
        <v>10150120</v>
      </c>
      <c r="M41" s="13">
        <f t="shared" si="31"/>
        <v>34386332</v>
      </c>
      <c r="N41" s="14">
        <f t="shared" si="32"/>
        <v>44536452</v>
      </c>
      <c r="P41" s="3" t="s">
        <v>14</v>
      </c>
      <c r="Q41" s="2">
        <v>1847</v>
      </c>
      <c r="R41" s="2">
        <v>3699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462</v>
      </c>
      <c r="Y41" s="2">
        <v>462</v>
      </c>
      <c r="Z41" s="2">
        <v>0</v>
      </c>
      <c r="AA41" s="1">
        <f t="shared" si="33"/>
        <v>2309</v>
      </c>
      <c r="AB41" s="13">
        <f t="shared" si="33"/>
        <v>4161</v>
      </c>
      <c r="AC41" s="14">
        <f t="shared" si="34"/>
        <v>6470</v>
      </c>
      <c r="AE41" s="3" t="s">
        <v>14</v>
      </c>
      <c r="AF41" s="2">
        <f t="shared" si="35"/>
        <v>5495.4629128316192</v>
      </c>
      <c r="AG41" s="2">
        <f t="shared" si="30"/>
        <v>9296.1157069478231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4395.8943265482894</v>
      </c>
      <c r="AQ41" s="13">
        <f t="shared" si="30"/>
        <v>8263.9586637827451</v>
      </c>
      <c r="AR41" s="14">
        <f t="shared" si="30"/>
        <v>6883.5319938176199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12022520</v>
      </c>
      <c r="C43" s="2">
        <v>39862332</v>
      </c>
      <c r="D43" s="2"/>
      <c r="E43" s="2"/>
      <c r="F43" s="2">
        <v>1999500</v>
      </c>
      <c r="G43" s="2"/>
      <c r="H43" s="2">
        <v>3082000</v>
      </c>
      <c r="I43" s="2">
        <v>0</v>
      </c>
      <c r="J43" s="2">
        <v>0</v>
      </c>
      <c r="K43" s="2"/>
      <c r="L43" s="1">
        <f t="shared" ref="L43" si="36">B43+D43+F43+H43+J43</f>
        <v>17104020</v>
      </c>
      <c r="M43" s="13">
        <f t="shared" ref="M43" si="37">C43+E43+G43+I43+K43</f>
        <v>39862332</v>
      </c>
      <c r="N43" s="21">
        <f t="shared" ref="N43" si="38">L43+M43</f>
        <v>56966352</v>
      </c>
      <c r="P43" s="4" t="s">
        <v>16</v>
      </c>
      <c r="Q43" s="2">
        <v>2149</v>
      </c>
      <c r="R43" s="2">
        <v>4764</v>
      </c>
      <c r="S43" s="2">
        <v>0</v>
      </c>
      <c r="T43" s="2">
        <v>0</v>
      </c>
      <c r="U43" s="2">
        <v>310</v>
      </c>
      <c r="V43" s="2">
        <v>0</v>
      </c>
      <c r="W43" s="2">
        <v>1234</v>
      </c>
      <c r="X43" s="2">
        <v>462</v>
      </c>
      <c r="Y43" s="2">
        <v>462</v>
      </c>
      <c r="Z43" s="2">
        <v>0</v>
      </c>
      <c r="AA43" s="1">
        <f t="shared" ref="AA43" si="39">Q43+S43+U43+W43+Y43</f>
        <v>4155</v>
      </c>
      <c r="AB43" s="13">
        <f t="shared" ref="AB43" si="40">R43+T43+V43+X43+Z43</f>
        <v>5226</v>
      </c>
      <c r="AC43" s="21">
        <f t="shared" ref="AC43" si="41">AA43+AB43</f>
        <v>9381</v>
      </c>
      <c r="AE43" s="4" t="s">
        <v>16</v>
      </c>
      <c r="AF43" s="2">
        <f t="shared" si="35"/>
        <v>5594.4718473708699</v>
      </c>
      <c r="AG43" s="2">
        <f t="shared" si="30"/>
        <v>8367.408060453401</v>
      </c>
      <c r="AH43" s="2" t="str">
        <f t="shared" si="30"/>
        <v>N.A.</v>
      </c>
      <c r="AI43" s="2" t="str">
        <f t="shared" si="30"/>
        <v>N.A.</v>
      </c>
      <c r="AJ43" s="2">
        <f t="shared" si="30"/>
        <v>6450</v>
      </c>
      <c r="AK43" s="2" t="str">
        <f t="shared" si="30"/>
        <v>N.A.</v>
      </c>
      <c r="AL43" s="2">
        <f t="shared" si="30"/>
        <v>2497.5688816855754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4116.4909747292422</v>
      </c>
      <c r="AQ43" s="13">
        <f t="shared" ref="AQ43" si="43">IFERROR(M43/AB43, "N.A.")</f>
        <v>7627.6946039035593</v>
      </c>
      <c r="AR43" s="14">
        <f t="shared" ref="AR43" si="44">IFERROR(N43/AC43, "N.A.")</f>
        <v>6072.5244643428205</v>
      </c>
    </row>
    <row r="44" spans="1:44" ht="15" customHeight="1" thickBot="1" x14ac:dyDescent="0.3">
      <c r="A44" s="5" t="s">
        <v>0</v>
      </c>
      <c r="B44" s="42">
        <f>B43+C43</f>
        <v>51884852</v>
      </c>
      <c r="C44" s="43"/>
      <c r="D44" s="42">
        <f>D43+E43</f>
        <v>0</v>
      </c>
      <c r="E44" s="43"/>
      <c r="F44" s="42">
        <f>F43+G43</f>
        <v>1999500</v>
      </c>
      <c r="G44" s="43"/>
      <c r="H44" s="42">
        <f>H43+I43</f>
        <v>3082000</v>
      </c>
      <c r="I44" s="43"/>
      <c r="J44" s="42">
        <f>J43+K43</f>
        <v>0</v>
      </c>
      <c r="K44" s="43"/>
      <c r="L44" s="42">
        <f>L43+M43</f>
        <v>56966352</v>
      </c>
      <c r="M44" s="46"/>
      <c r="N44" s="22">
        <f>B44+D44+F44+H44+J44</f>
        <v>56966352</v>
      </c>
      <c r="P44" s="5" t="s">
        <v>0</v>
      </c>
      <c r="Q44" s="42">
        <f>Q43+R43</f>
        <v>6913</v>
      </c>
      <c r="R44" s="43"/>
      <c r="S44" s="42">
        <f>S43+T43</f>
        <v>0</v>
      </c>
      <c r="T44" s="43"/>
      <c r="U44" s="42">
        <f>U43+V43</f>
        <v>310</v>
      </c>
      <c r="V44" s="43"/>
      <c r="W44" s="42">
        <f>W43+X43</f>
        <v>1696</v>
      </c>
      <c r="X44" s="43"/>
      <c r="Y44" s="42">
        <f>Y43+Z43</f>
        <v>462</v>
      </c>
      <c r="Z44" s="43"/>
      <c r="AA44" s="42">
        <f>AA43+AB43</f>
        <v>9381</v>
      </c>
      <c r="AB44" s="46"/>
      <c r="AC44" s="22">
        <f>Q44+S44+U44+W44+Y44</f>
        <v>9381</v>
      </c>
      <c r="AE44" s="5" t="s">
        <v>0</v>
      </c>
      <c r="AF44" s="44">
        <f>IFERROR(B44/Q44,"N.A.")</f>
        <v>7505.4031534789528</v>
      </c>
      <c r="AG44" s="45"/>
      <c r="AH44" s="44" t="str">
        <f>IFERROR(D44/S44,"N.A.")</f>
        <v>N.A.</v>
      </c>
      <c r="AI44" s="45"/>
      <c r="AJ44" s="44">
        <f>IFERROR(F44/U44,"N.A.")</f>
        <v>6450</v>
      </c>
      <c r="AK44" s="45"/>
      <c r="AL44" s="44">
        <f>IFERROR(H44/W44,"N.A.")</f>
        <v>1817.2169811320755</v>
      </c>
      <c r="AM44" s="45"/>
      <c r="AN44" s="44">
        <f>IFERROR(J44/Y44,"N.A.")</f>
        <v>0</v>
      </c>
      <c r="AO44" s="45"/>
      <c r="AP44" s="44">
        <f>IFERROR(L44/AA44,"N.A.")</f>
        <v>6072.5244643428205</v>
      </c>
      <c r="AQ44" s="47"/>
      <c r="AR44" s="16">
        <f>IFERROR(N44/AC44, "N.A.")</f>
        <v>6072.5244643428205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3946fdfc-da00-409a-95df-cd9f19cc2a9a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2020 T4</dc:title>
  <dc:subject>Matriz Hussmanns Quintana Roo, 2020-T4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2025-12-16T14:46:24Z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